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mc:AlternateContent xmlns:mc="http://schemas.openxmlformats.org/markup-compatibility/2006">
    <mc:Choice Requires="x15">
      <x15ac:absPath xmlns:x15ac="http://schemas.microsoft.com/office/spreadsheetml/2010/11/ac" url="\\sv21\23令和5年度\22 総合企画T\10_R06関係\03_【作業用】手引／テキスト／様式集\01_手引・様式集（作業用）\01_初任研／新採研\R06_小中学校初任者研修\③R06_確定原稿\R06_小中初［様式］発議\"/>
    </mc:Choice>
  </mc:AlternateContent>
  <xr:revisionPtr revIDLastSave="0" documentId="13_ncr:1_{B266F6CD-8740-4439-AB53-E7CA268B5720}" xr6:coauthVersionLast="47" xr6:coauthVersionMax="47" xr10:uidLastSave="{00000000-0000-0000-0000-000000000000}"/>
  <bookViews>
    <workbookView xWindow="28680" yWindow="-120" windowWidth="29040" windowHeight="15840" activeTab="1" xr2:uid="{00000000-000D-0000-FFFF-FFFF00000000}"/>
  </bookViews>
  <sheets>
    <sheet name="R06_一人配置校方式指導計画（様式１-２）" sheetId="7" r:id="rId1"/>
    <sheet name="R06_一人配置校方式指導報告（様式２-２） " sheetId="8" r:id="rId2"/>
    <sheet name="指導項目" sheetId="9" r:id="rId3"/>
  </sheets>
  <definedNames>
    <definedName name="_xlnm.Print_Area" localSheetId="0">'R06_一人配置校方式指導計画（様式１-２）'!$B$2:$AI$191</definedName>
    <definedName name="_xlnm.Print_Area" localSheetId="1">'R06_一人配置校方式指導報告（様式２-２） '!$B$2:$AG$187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G124" i="8" l="1"/>
  <c r="AG126" i="8"/>
  <c r="AG125" i="8"/>
  <c r="AG127" i="8"/>
  <c r="V193" i="7"/>
  <c r="AI123" i="7"/>
  <c r="AI124" i="7"/>
  <c r="AI125" i="7"/>
  <c r="AI126" i="7"/>
  <c r="O170" i="8" l="1"/>
  <c r="O169" i="8"/>
  <c r="O168" i="8"/>
  <c r="N170" i="8"/>
  <c r="N169" i="8"/>
  <c r="N168" i="8"/>
  <c r="M170" i="8"/>
  <c r="M169" i="8"/>
  <c r="M168" i="8"/>
  <c r="L170" i="8"/>
  <c r="L169" i="8"/>
  <c r="L168" i="8"/>
  <c r="I171" i="8"/>
  <c r="I170" i="8"/>
  <c r="I169" i="8"/>
  <c r="G171" i="8"/>
  <c r="G170" i="8"/>
  <c r="G169" i="8"/>
  <c r="F171" i="8"/>
  <c r="F170" i="8"/>
  <c r="F169" i="8"/>
  <c r="F168" i="8"/>
  <c r="E171" i="8"/>
  <c r="E170" i="8"/>
  <c r="E169" i="8"/>
  <c r="E168" i="8"/>
  <c r="I168" i="8"/>
  <c r="G168" i="8"/>
  <c r="AG175" i="8" l="1"/>
  <c r="AG174" i="8"/>
  <c r="AG173" i="8"/>
  <c r="AG172" i="8"/>
  <c r="AG171" i="8"/>
  <c r="AG170" i="8"/>
  <c r="AG169" i="8"/>
  <c r="AG168" i="8"/>
  <c r="AG167" i="8"/>
  <c r="AG166" i="8"/>
  <c r="AG165" i="8"/>
  <c r="AG163" i="8"/>
  <c r="AG162" i="8"/>
  <c r="AG161" i="8"/>
  <c r="AG160" i="8"/>
  <c r="AG159" i="8"/>
  <c r="AG158" i="8"/>
  <c r="AG157" i="8"/>
  <c r="AG156" i="8"/>
  <c r="AG155" i="8"/>
  <c r="AG154" i="8"/>
  <c r="AG153" i="8"/>
  <c r="AG152" i="8"/>
  <c r="AG151" i="8"/>
  <c r="AG150" i="8"/>
  <c r="AG149" i="8"/>
  <c r="AG148" i="8"/>
  <c r="AG147" i="8"/>
  <c r="AG146" i="8"/>
  <c r="AG145" i="8"/>
  <c r="AG144" i="8"/>
  <c r="AG143" i="8"/>
  <c r="AG142" i="8"/>
  <c r="AG140" i="8"/>
  <c r="AG139" i="8"/>
  <c r="AG138" i="8"/>
  <c r="AG137" i="8"/>
  <c r="AG136" i="8"/>
  <c r="AG135" i="8"/>
  <c r="AG134" i="8"/>
  <c r="AG133" i="8"/>
  <c r="AG132" i="8"/>
  <c r="AG131" i="8"/>
  <c r="AG130" i="8"/>
  <c r="AG129" i="8"/>
  <c r="AG128" i="8"/>
  <c r="AG123" i="8"/>
  <c r="AG122" i="8"/>
  <c r="AG121" i="8"/>
  <c r="AG120" i="8"/>
  <c r="AG119" i="8"/>
  <c r="AG118" i="8"/>
  <c r="AG117" i="8"/>
  <c r="AG116" i="8"/>
  <c r="AG115" i="8"/>
  <c r="AG114" i="8"/>
  <c r="AG113" i="8"/>
  <c r="AG112" i="8"/>
  <c r="AG111" i="8"/>
  <c r="AG110" i="8"/>
  <c r="AG109" i="8"/>
  <c r="AG108" i="8"/>
  <c r="AG107" i="8"/>
  <c r="AG106" i="8"/>
  <c r="AG105" i="8"/>
  <c r="AG104" i="8"/>
  <c r="AG103" i="8"/>
  <c r="AG102" i="8"/>
  <c r="AG101" i="8"/>
  <c r="AG100" i="8"/>
  <c r="AG99" i="8"/>
  <c r="AG98" i="8"/>
  <c r="AG97" i="8"/>
  <c r="AG96" i="8"/>
  <c r="AG95" i="8"/>
  <c r="AG94" i="8"/>
  <c r="AG93" i="8"/>
  <c r="AG92" i="8"/>
  <c r="AG91" i="8"/>
  <c r="AG90" i="8"/>
  <c r="AG89" i="8"/>
  <c r="AG88" i="8"/>
  <c r="AG87" i="8"/>
  <c r="AG86" i="8"/>
  <c r="AG85" i="8"/>
  <c r="AG84" i="8"/>
  <c r="AG83" i="8"/>
  <c r="AG82" i="8"/>
  <c r="AG81" i="8"/>
  <c r="AG80" i="8"/>
  <c r="AG79" i="8"/>
  <c r="AG78" i="8"/>
  <c r="AG77" i="8"/>
  <c r="AG76" i="8"/>
  <c r="AG74" i="8"/>
  <c r="AG73" i="8"/>
  <c r="AG72" i="8"/>
  <c r="AG71" i="8"/>
  <c r="AG70" i="8"/>
  <c r="AG69" i="8"/>
  <c r="AG68" i="8"/>
  <c r="AG67" i="8"/>
  <c r="AG66" i="8"/>
  <c r="AG65" i="8"/>
  <c r="AG64" i="8"/>
  <c r="AG63" i="8"/>
  <c r="AG62" i="8"/>
  <c r="AG61" i="8"/>
  <c r="AG60" i="8"/>
  <c r="AG58" i="8"/>
  <c r="AG57" i="8"/>
  <c r="AG56" i="8"/>
  <c r="AG55" i="8"/>
  <c r="AG54" i="8"/>
  <c r="AG53" i="8"/>
  <c r="AG52" i="8"/>
  <c r="AG51" i="8"/>
  <c r="AG50" i="8"/>
  <c r="AG49" i="8"/>
  <c r="AG48" i="8"/>
  <c r="AG47" i="8"/>
  <c r="AG46" i="8"/>
  <c r="AG45" i="8"/>
  <c r="AG44" i="8"/>
  <c r="AG43" i="8"/>
  <c r="AG42" i="8"/>
  <c r="AG41" i="8"/>
  <c r="AG40" i="8"/>
  <c r="AG39" i="8"/>
  <c r="AG38" i="8"/>
  <c r="AG37" i="8"/>
  <c r="AG36" i="8"/>
  <c r="AG35" i="8"/>
  <c r="AG34" i="8"/>
  <c r="AG33" i="8"/>
  <c r="AG32" i="8"/>
  <c r="AG31" i="8"/>
  <c r="AG30" i="8"/>
  <c r="AG29" i="8"/>
  <c r="AG28" i="8"/>
  <c r="AG27" i="8"/>
  <c r="AI173" i="7"/>
  <c r="AI172" i="7"/>
  <c r="AI171" i="7"/>
  <c r="AI170" i="7"/>
  <c r="AI169" i="7"/>
  <c r="AI168" i="7"/>
  <c r="AI167" i="7"/>
  <c r="AI166" i="7"/>
  <c r="AI165" i="7"/>
  <c r="AI164" i="7"/>
  <c r="AI163" i="7"/>
  <c r="AI161" i="7"/>
  <c r="AI160" i="7"/>
  <c r="AI159" i="7"/>
  <c r="AI158" i="7"/>
  <c r="AI157" i="7"/>
  <c r="AI156" i="7"/>
  <c r="AI155" i="7"/>
  <c r="AI154" i="7"/>
  <c r="AI153" i="7"/>
  <c r="AI152" i="7"/>
  <c r="AI151" i="7"/>
  <c r="AI150" i="7"/>
  <c r="AI148" i="7"/>
  <c r="AI147" i="7"/>
  <c r="AI146" i="7"/>
  <c r="AI145" i="7"/>
  <c r="AI144" i="7"/>
  <c r="AI143" i="7"/>
  <c r="AI142" i="7"/>
  <c r="AI141" i="7"/>
  <c r="AI139" i="7"/>
  <c r="AI138" i="7"/>
  <c r="AI137" i="7"/>
  <c r="AI136" i="7"/>
  <c r="AI135" i="7"/>
  <c r="AI134" i="7"/>
  <c r="AI133" i="7"/>
  <c r="AI132" i="7"/>
  <c r="AI131" i="7"/>
  <c r="AI130" i="7"/>
  <c r="AI129" i="7"/>
  <c r="AI128" i="7"/>
  <c r="AI127" i="7"/>
  <c r="AI122" i="7"/>
  <c r="AI121" i="7"/>
  <c r="AI120" i="7"/>
  <c r="AI119" i="7"/>
  <c r="AI118" i="7"/>
  <c r="AI117" i="7"/>
  <c r="AI116" i="7"/>
  <c r="AI115" i="7"/>
  <c r="AI114" i="7"/>
  <c r="AI113" i="7"/>
  <c r="AI112" i="7"/>
  <c r="AI111" i="7"/>
  <c r="AI110" i="7"/>
  <c r="AI109" i="7"/>
  <c r="AI108" i="7"/>
  <c r="AI107" i="7"/>
  <c r="AI106" i="7"/>
  <c r="AI105" i="7"/>
  <c r="AI104" i="7"/>
  <c r="AI103" i="7"/>
  <c r="AI102" i="7"/>
  <c r="AI101" i="7"/>
  <c r="AI100" i="7"/>
  <c r="AI99" i="7"/>
  <c r="AI98" i="7"/>
  <c r="AI97" i="7"/>
  <c r="AI96" i="7"/>
  <c r="AI95" i="7"/>
  <c r="AI94" i="7"/>
  <c r="AI93" i="7"/>
  <c r="AI92" i="7"/>
  <c r="AI91" i="7"/>
  <c r="AI90" i="7"/>
  <c r="AI89" i="7"/>
  <c r="AI88" i="7"/>
  <c r="AI87" i="7"/>
  <c r="AI86" i="7"/>
  <c r="AI85" i="7"/>
  <c r="AI84" i="7"/>
  <c r="AI83" i="7"/>
  <c r="AI82" i="7"/>
  <c r="AI81" i="7"/>
  <c r="AI80" i="7"/>
  <c r="AI79" i="7"/>
  <c r="AI78" i="7"/>
  <c r="AI77" i="7"/>
  <c r="AI76" i="7"/>
  <c r="AI75" i="7"/>
  <c r="AI73" i="7"/>
  <c r="AI72" i="7"/>
  <c r="AI71" i="7"/>
  <c r="AI70" i="7"/>
  <c r="AI69" i="7"/>
  <c r="AI68" i="7"/>
  <c r="AI67" i="7"/>
  <c r="AI66" i="7"/>
  <c r="AI65" i="7"/>
  <c r="AI64" i="7"/>
  <c r="AI63" i="7"/>
  <c r="AI62" i="7"/>
  <c r="AI61" i="7"/>
  <c r="AI60" i="7"/>
  <c r="AI59" i="7"/>
  <c r="AI57" i="7"/>
  <c r="AI56" i="7"/>
  <c r="AI55" i="7"/>
  <c r="AI54" i="7"/>
  <c r="AI53" i="7"/>
  <c r="AI52" i="7"/>
  <c r="AI51" i="7"/>
  <c r="AI50" i="7"/>
  <c r="AI49" i="7"/>
  <c r="AI48" i="7"/>
  <c r="AI47" i="7"/>
  <c r="AI46" i="7"/>
  <c r="AI45" i="7"/>
  <c r="AI44" i="7"/>
  <c r="AI43" i="7"/>
  <c r="AI42" i="7"/>
  <c r="AI41" i="7"/>
  <c r="AI40" i="7"/>
  <c r="AI39" i="7"/>
  <c r="AI38" i="7"/>
  <c r="AI37" i="7"/>
  <c r="AI36" i="7"/>
  <c r="AI35" i="7"/>
  <c r="AI34" i="7"/>
  <c r="AI33" i="7"/>
  <c r="AI32" i="7"/>
  <c r="AI31" i="7"/>
  <c r="AI30" i="7"/>
  <c r="AI29" i="7"/>
  <c r="AI28" i="7"/>
  <c r="AI27" i="7"/>
  <c r="AI26" i="7"/>
  <c r="H171" i="8" l="1"/>
  <c r="H170" i="8"/>
  <c r="H169" i="8"/>
  <c r="H168" i="8"/>
  <c r="O179" i="7"/>
  <c r="N179" i="7"/>
  <c r="M179" i="7"/>
  <c r="L179" i="7"/>
  <c r="O178" i="7"/>
  <c r="N178" i="7"/>
  <c r="M178" i="7"/>
  <c r="L178" i="7"/>
  <c r="O177" i="7"/>
  <c r="N177" i="7"/>
  <c r="M177" i="7"/>
  <c r="L177" i="7"/>
  <c r="I180" i="7"/>
  <c r="H180" i="7"/>
  <c r="G180" i="7"/>
  <c r="F180" i="7"/>
  <c r="E180" i="7"/>
  <c r="I179" i="7"/>
  <c r="H179" i="7"/>
  <c r="G179" i="7"/>
  <c r="F179" i="7"/>
  <c r="E179" i="7"/>
  <c r="I178" i="7"/>
  <c r="H178" i="7"/>
  <c r="G178" i="7"/>
  <c r="F178" i="7"/>
  <c r="E178" i="7"/>
  <c r="I177" i="7"/>
  <c r="H177" i="7"/>
  <c r="G177" i="7"/>
  <c r="F177" i="7"/>
  <c r="E177" i="7"/>
  <c r="O180" i="7" l="1"/>
  <c r="H196" i="7" s="1"/>
  <c r="M200" i="8"/>
  <c r="M199" i="8"/>
  <c r="M198" i="8"/>
  <c r="J200" i="8"/>
  <c r="J199" i="8"/>
  <c r="J198" i="8"/>
  <c r="M197" i="8"/>
  <c r="M196" i="8"/>
  <c r="M195" i="8"/>
  <c r="M194" i="8"/>
  <c r="J197" i="8"/>
  <c r="J196" i="8"/>
  <c r="J195" i="8"/>
  <c r="J194" i="8"/>
  <c r="F195" i="8"/>
  <c r="I194" i="8"/>
  <c r="N180" i="7"/>
  <c r="H195" i="7" s="1"/>
  <c r="F196" i="8" l="1"/>
  <c r="F197" i="8"/>
  <c r="E194" i="8"/>
  <c r="F200" i="8"/>
  <c r="F194" i="8"/>
  <c r="F198" i="8"/>
  <c r="F199" i="8"/>
  <c r="M180" i="7"/>
  <c r="M171" i="8"/>
  <c r="L171" i="8"/>
  <c r="O171" i="8"/>
  <c r="H208" i="8" s="1"/>
  <c r="L180" i="7"/>
  <c r="L181" i="7" l="1"/>
  <c r="H194" i="7" s="1"/>
  <c r="L172" i="8"/>
  <c r="H206" i="8" s="1"/>
  <c r="G201" i="8"/>
  <c r="L200" i="8"/>
  <c r="I200" i="8"/>
  <c r="E200" i="8"/>
  <c r="L199" i="8"/>
  <c r="I199" i="8"/>
  <c r="E199" i="8"/>
  <c r="L198" i="8"/>
  <c r="I198" i="8"/>
  <c r="E198" i="8"/>
  <c r="L197" i="8"/>
  <c r="I197" i="8"/>
  <c r="L196" i="8"/>
  <c r="I196" i="8"/>
  <c r="L195" i="8"/>
  <c r="I195" i="8"/>
  <c r="O191" i="8"/>
  <c r="N171" i="8"/>
  <c r="H207" i="8" s="1"/>
  <c r="N195" i="8" l="1"/>
  <c r="N196" i="8"/>
  <c r="N197" i="8"/>
  <c r="K198" i="8"/>
  <c r="K195" i="8"/>
  <c r="N199" i="8"/>
  <c r="N198" i="8"/>
  <c r="K197" i="8"/>
  <c r="K196" i="8"/>
  <c r="K199" i="8"/>
  <c r="H199" i="8"/>
  <c r="H200" i="8"/>
  <c r="H198" i="8"/>
  <c r="H194" i="8"/>
  <c r="N200" i="8"/>
  <c r="K200" i="8"/>
  <c r="L194" i="8" l="1"/>
  <c r="L201" i="8" s="1"/>
  <c r="E197" i="8" l="1"/>
  <c r="N194" i="8"/>
  <c r="N201" i="8" s="1"/>
  <c r="M201" i="8"/>
  <c r="I201" i="8"/>
  <c r="E195" i="8"/>
  <c r="E196" i="8"/>
  <c r="H195" i="8" l="1"/>
  <c r="F201" i="8"/>
  <c r="H196" i="8"/>
  <c r="K194" i="8"/>
  <c r="K201" i="8" s="1"/>
  <c r="J201" i="8"/>
  <c r="E201" i="8"/>
  <c r="H197" i="8"/>
  <c r="H201" i="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福島県教育センター</author>
    <author>G7051004</author>
  </authors>
  <commentList>
    <comment ref="C12" authorId="0" shapeId="0" xr:uid="{00000000-0006-0000-0000-000001000000}">
      <text>
        <r>
          <rPr>
            <b/>
            <sz val="9"/>
            <color indexed="81"/>
            <rFont val="ＭＳ Ｐゴシック"/>
            <family val="3"/>
            <charset val="128"/>
          </rPr>
          <t>項目が不足する場合は、行をコピーして、「コピーしたセルの挿入」をしてください。</t>
        </r>
      </text>
    </comment>
    <comment ref="C17" authorId="0" shapeId="0" xr:uid="{00000000-0006-0000-0000-000002000000}">
      <text>
        <r>
          <rPr>
            <b/>
            <sz val="9"/>
            <color indexed="81"/>
            <rFont val="ＭＳ Ｐゴシック"/>
            <family val="3"/>
            <charset val="128"/>
          </rPr>
          <t>項目が不足する場合は、行をコピーして、「コピーしたセルの挿入」をしてください。</t>
        </r>
      </text>
    </comment>
    <comment ref="D24" authorId="1" shapeId="0" xr:uid="{00000000-0006-0000-0000-000003000000}">
      <text>
        <r>
          <rPr>
            <b/>
            <sz val="12"/>
            <color indexed="10"/>
            <rFont val="ＭＳ Ｐゴシック"/>
            <family val="3"/>
            <charset val="128"/>
          </rPr>
          <t>指導領域の①から⑦を選択します。</t>
        </r>
      </text>
    </comment>
    <comment ref="G24" authorId="1" shapeId="0" xr:uid="{00000000-0006-0000-0000-000004000000}">
      <text>
        <r>
          <rPr>
            <b/>
            <sz val="12"/>
            <color indexed="10"/>
            <rFont val="ＭＳ Ｐゴシック"/>
            <family val="3"/>
            <charset val="128"/>
          </rPr>
          <t>必須項目「○」か
選択項目「・」を
選択します</t>
        </r>
      </text>
    </comment>
    <comment ref="O24" authorId="1" shapeId="0" xr:uid="{00000000-0006-0000-0000-000005000000}">
      <text>
        <r>
          <rPr>
            <b/>
            <sz val="12"/>
            <color indexed="10"/>
            <rFont val="ＭＳ Ｐゴシック"/>
            <family val="3"/>
            <charset val="128"/>
          </rPr>
          <t>入力リストから選べばよい状態になっていますが、それ以外の指導者も入力できます。</t>
        </r>
      </text>
    </comment>
    <comment ref="X26" authorId="1" shapeId="0" xr:uid="{00000000-0006-0000-0000-000006000000}">
      <text>
        <r>
          <rPr>
            <b/>
            <sz val="12"/>
            <color indexed="10"/>
            <rFont val="ＭＳ Ｐゴシック"/>
            <family val="3"/>
            <charset val="128"/>
          </rPr>
          <t>指導領域の①から⑦を選択します。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G7051004</author>
  </authors>
  <commentList>
    <comment ref="V27" authorId="0" shapeId="0" xr:uid="{00000000-0006-0000-0100-000001000000}">
      <text>
        <r>
          <rPr>
            <b/>
            <sz val="12"/>
            <color indexed="10"/>
            <rFont val="ＭＳ Ｐゴシック"/>
            <family val="3"/>
            <charset val="128"/>
          </rPr>
          <t>指導領域の①から⑦を選択します。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G7051004</author>
  </authors>
  <commentList>
    <comment ref="O5" authorId="0" shapeId="0" xr:uid="{00000000-0006-0000-0200-000001000000}">
      <text>
        <r>
          <rPr>
            <b/>
            <sz val="12"/>
            <color indexed="10"/>
            <rFont val="ＭＳ Ｐゴシック"/>
            <family val="3"/>
            <charset val="128"/>
          </rPr>
          <t>指導領域の①から⑦を選択します。</t>
        </r>
      </text>
    </comment>
  </commentList>
</comments>
</file>

<file path=xl/sharedStrings.xml><?xml version="1.0" encoding="utf-8"?>
<sst xmlns="http://schemas.openxmlformats.org/spreadsheetml/2006/main" count="3940" uniqueCount="447">
  <si>
    <t>学校名</t>
    <rPh sb="0" eb="3">
      <t>ガッコウメイ</t>
    </rPh>
    <phoneticPr fontId="1"/>
  </si>
  <si>
    <t>校長名</t>
    <rPh sb="0" eb="3">
      <t>コウチョウメイ</t>
    </rPh>
    <phoneticPr fontId="1"/>
  </si>
  <si>
    <t>校内指導教員名</t>
    <rPh sb="0" eb="2">
      <t>コウナイ</t>
    </rPh>
    <rPh sb="2" eb="4">
      <t>シドウ</t>
    </rPh>
    <rPh sb="4" eb="6">
      <t>キョウイン</t>
    </rPh>
    <rPh sb="6" eb="7">
      <t>メイ</t>
    </rPh>
    <phoneticPr fontId="1"/>
  </si>
  <si>
    <t>対象教員名</t>
    <rPh sb="0" eb="2">
      <t>タイショウ</t>
    </rPh>
    <rPh sb="2" eb="4">
      <t>キョウイン</t>
    </rPh>
    <rPh sb="4" eb="5">
      <t>メイ</t>
    </rPh>
    <phoneticPr fontId="1"/>
  </si>
  <si>
    <t>１ 指導方針</t>
    <rPh sb="2" eb="4">
      <t>シドウ</t>
    </rPh>
    <rPh sb="4" eb="6">
      <t>ホウシン</t>
    </rPh>
    <phoneticPr fontId="1"/>
  </si>
  <si>
    <t>２ 運営上の留意点</t>
    <rPh sb="2" eb="5">
      <t>ウンエイジョウ</t>
    </rPh>
    <rPh sb="6" eb="9">
      <t>リュウイテン</t>
    </rPh>
    <phoneticPr fontId="1"/>
  </si>
  <si>
    <t xml:space="preserve">  (1) 月別指導計画</t>
    <rPh sb="6" eb="8">
      <t>ツキベツ</t>
    </rPh>
    <rPh sb="8" eb="10">
      <t>シドウ</t>
    </rPh>
    <rPh sb="10" eb="12">
      <t>ケイカク</t>
    </rPh>
    <phoneticPr fontId="1"/>
  </si>
  <si>
    <t>学期</t>
    <rPh sb="0" eb="2">
      <t>ガッキ</t>
    </rPh>
    <phoneticPr fontId="1"/>
  </si>
  <si>
    <t>月</t>
    <rPh sb="0" eb="1">
      <t>ツキ</t>
    </rPh>
    <phoneticPr fontId="1"/>
  </si>
  <si>
    <t>指導領域</t>
    <rPh sb="0" eb="2">
      <t>シドウ</t>
    </rPh>
    <rPh sb="2" eb="4">
      <t>リョウイキ</t>
    </rPh>
    <phoneticPr fontId="1"/>
  </si>
  <si>
    <t>指導者</t>
  </si>
  <si>
    <t>指導者</t>
    <rPh sb="0" eb="3">
      <t>シドウシャ</t>
    </rPh>
    <phoneticPr fontId="1"/>
  </si>
  <si>
    <t>指導時間</t>
  </si>
  <si>
    <t>準備･まとめ</t>
  </si>
  <si>
    <t>指導領域名</t>
    <rPh sb="0" eb="2">
      <t>シドウ</t>
    </rPh>
    <rPh sb="2" eb="4">
      <t>リョウイキ</t>
    </rPh>
    <rPh sb="4" eb="5">
      <t>メイ</t>
    </rPh>
    <phoneticPr fontId="1"/>
  </si>
  <si>
    <t>指導</t>
    <rPh sb="0" eb="2">
      <t>シドウ</t>
    </rPh>
    <phoneticPr fontId="1"/>
  </si>
  <si>
    <t>準･ま</t>
    <rPh sb="0" eb="1">
      <t>ジュン</t>
    </rPh>
    <phoneticPr fontId="1"/>
  </si>
  <si>
    <t>校内指導教員等</t>
    <rPh sb="0" eb="2">
      <t>コウナイ</t>
    </rPh>
    <rPh sb="2" eb="4">
      <t>シドウ</t>
    </rPh>
    <rPh sb="4" eb="6">
      <t>キョウイン</t>
    </rPh>
    <rPh sb="6" eb="7">
      <t>トウ</t>
    </rPh>
    <phoneticPr fontId="1"/>
  </si>
  <si>
    <t>指    導    項    目</t>
    <rPh sb="0" eb="1">
      <t>ユビ</t>
    </rPh>
    <rPh sb="5" eb="6">
      <t>シルベ</t>
    </rPh>
    <rPh sb="10" eb="11">
      <t>コウ</t>
    </rPh>
    <rPh sb="15" eb="16">
      <t>メ</t>
    </rPh>
    <phoneticPr fontId="1"/>
  </si>
  <si>
    <t>４ 対象教員の校務分掌等</t>
    <rPh sb="2" eb="4">
      <t>タイショウ</t>
    </rPh>
    <rPh sb="4" eb="6">
      <t>キョウイン</t>
    </rPh>
    <rPh sb="7" eb="9">
      <t>コウム</t>
    </rPh>
    <rPh sb="9" eb="11">
      <t>ブンショウ</t>
    </rPh>
    <rPh sb="11" eb="12">
      <t>トウ</t>
    </rPh>
    <phoneticPr fontId="1"/>
  </si>
  <si>
    <t>校務分掌</t>
    <rPh sb="0" eb="2">
      <t>コウム</t>
    </rPh>
    <rPh sb="2" eb="4">
      <t>ブンショウ</t>
    </rPh>
    <phoneticPr fontId="1"/>
  </si>
  <si>
    <t>研究教科</t>
    <rPh sb="0" eb="2">
      <t>ケンキュウ</t>
    </rPh>
    <rPh sb="2" eb="4">
      <t>キョウカ</t>
    </rPh>
    <phoneticPr fontId="1"/>
  </si>
  <si>
    <t>項目</t>
    <rPh sb="0" eb="2">
      <t>コウモク</t>
    </rPh>
    <phoneticPr fontId="1"/>
  </si>
  <si>
    <t>校内指導教員</t>
    <rPh sb="0" eb="2">
      <t>コウナイ</t>
    </rPh>
    <rPh sb="2" eb="4">
      <t>シドウ</t>
    </rPh>
    <rPh sb="4" eb="6">
      <t>キョウイン</t>
    </rPh>
    <phoneticPr fontId="1"/>
  </si>
  <si>
    <t>校長</t>
    <rPh sb="0" eb="2">
      <t>コウチョウ</t>
    </rPh>
    <phoneticPr fontId="1"/>
  </si>
  <si>
    <t>②学級経営</t>
    <rPh sb="1" eb="3">
      <t>ガッキュウ</t>
    </rPh>
    <rPh sb="3" eb="5">
      <t>ケイエイ</t>
    </rPh>
    <phoneticPr fontId="1"/>
  </si>
  <si>
    <t>③教科指導</t>
    <rPh sb="1" eb="3">
      <t>キョウカ</t>
    </rPh>
    <rPh sb="3" eb="5">
      <t>シドウ</t>
    </rPh>
    <phoneticPr fontId="1"/>
  </si>
  <si>
    <t>【合計】</t>
    <rPh sb="1" eb="2">
      <t>ゴウ</t>
    </rPh>
    <rPh sb="2" eb="3">
      <t>ケイ</t>
    </rPh>
    <phoneticPr fontId="1"/>
  </si>
  <si>
    <t>※　○は必須項目　・は選択項目を示す</t>
    <rPh sb="4" eb="6">
      <t>ヒッス</t>
    </rPh>
    <rPh sb="6" eb="8">
      <t>コウモク</t>
    </rPh>
    <rPh sb="11" eb="13">
      <t>センタク</t>
    </rPh>
    <rPh sb="13" eb="15">
      <t>コウモク</t>
    </rPh>
    <rPh sb="16" eb="17">
      <t>シメ</t>
    </rPh>
    <phoneticPr fontId="1"/>
  </si>
  <si>
    <t>※　対象教員それぞれについて年間指導計画書を作成する。</t>
    <rPh sb="2" eb="4">
      <t>タイショウ</t>
    </rPh>
    <rPh sb="4" eb="6">
      <t>キョウイン</t>
    </rPh>
    <rPh sb="14" eb="16">
      <t>ネンカン</t>
    </rPh>
    <rPh sb="16" eb="18">
      <t>シドウ</t>
    </rPh>
    <rPh sb="18" eb="21">
      <t>ケイカクショ</t>
    </rPh>
    <rPh sb="22" eb="24">
      <t>サクセイ</t>
    </rPh>
    <phoneticPr fontId="1"/>
  </si>
  <si>
    <t>⑤</t>
    <phoneticPr fontId="1"/>
  </si>
  <si>
    <t>小・中学校初任者研修年間指導報告書</t>
    <rPh sb="0" eb="1">
      <t>ショウ</t>
    </rPh>
    <rPh sb="2" eb="5">
      <t>チュウガッコウ</t>
    </rPh>
    <rPh sb="5" eb="6">
      <t>ショ</t>
    </rPh>
    <rPh sb="6" eb="7">
      <t>ニン</t>
    </rPh>
    <rPh sb="7" eb="8">
      <t>モノ</t>
    </rPh>
    <rPh sb="8" eb="9">
      <t>ケン</t>
    </rPh>
    <rPh sb="9" eb="10">
      <t>オサム</t>
    </rPh>
    <rPh sb="10" eb="11">
      <t>トシ</t>
    </rPh>
    <rPh sb="11" eb="12">
      <t>アイダ</t>
    </rPh>
    <rPh sb="12" eb="13">
      <t>ユビ</t>
    </rPh>
    <rPh sb="13" eb="14">
      <t>シルベ</t>
    </rPh>
    <rPh sb="14" eb="16">
      <t>ホウコク</t>
    </rPh>
    <rPh sb="16" eb="17">
      <t>ショ</t>
    </rPh>
    <phoneticPr fontId="1"/>
  </si>
  <si>
    <t xml:space="preserve">  (1) 月別実施状況</t>
    <rPh sb="6" eb="8">
      <t>ツキベツ</t>
    </rPh>
    <rPh sb="8" eb="10">
      <t>ジッシ</t>
    </rPh>
    <rPh sb="10" eb="12">
      <t>ジョウキョウ</t>
    </rPh>
    <phoneticPr fontId="1"/>
  </si>
  <si>
    <t>３ 校長所見</t>
    <rPh sb="2" eb="4">
      <t>コウチョウ</t>
    </rPh>
    <rPh sb="4" eb="6">
      <t>ショケン</t>
    </rPh>
    <phoneticPr fontId="1"/>
  </si>
  <si>
    <t>※　対象教員それぞれについて、年間指導報告書を作成する。</t>
    <rPh sb="2" eb="4">
      <t>タイショウ</t>
    </rPh>
    <rPh sb="4" eb="6">
      <t>キョウイン</t>
    </rPh>
    <rPh sb="15" eb="17">
      <t>ネンカン</t>
    </rPh>
    <rPh sb="17" eb="19">
      <t>シドウ</t>
    </rPh>
    <rPh sb="19" eb="22">
      <t>ホウコクショ</t>
    </rPh>
    <rPh sb="23" eb="25">
      <t>サクセイ</t>
    </rPh>
    <phoneticPr fontId="1"/>
  </si>
  <si>
    <t>初任者の研修時間</t>
    <rPh sb="0" eb="3">
      <t>ショニンシャ</t>
    </rPh>
    <rPh sb="4" eb="6">
      <t>ケンシュウ</t>
    </rPh>
    <rPh sb="6" eb="8">
      <t>ジカン</t>
    </rPh>
    <phoneticPr fontId="1"/>
  </si>
  <si>
    <t>校内指導教員等の指導</t>
    <rPh sb="0" eb="2">
      <t>コウナイ</t>
    </rPh>
    <rPh sb="2" eb="4">
      <t>シドウ</t>
    </rPh>
    <rPh sb="4" eb="6">
      <t>キョウイン</t>
    </rPh>
    <rPh sb="6" eb="7">
      <t>トウ</t>
    </rPh>
    <rPh sb="8" eb="10">
      <t>シドウ</t>
    </rPh>
    <phoneticPr fontId="1"/>
  </si>
  <si>
    <t>校内指導教員等の準備まとめ</t>
    <rPh sb="0" eb="2">
      <t>コウナイ</t>
    </rPh>
    <rPh sb="2" eb="4">
      <t>シドウ</t>
    </rPh>
    <rPh sb="4" eb="6">
      <t>キョウイン</t>
    </rPh>
    <rPh sb="6" eb="7">
      <t>トウ</t>
    </rPh>
    <rPh sb="8" eb="10">
      <t>ジュンビ</t>
    </rPh>
    <phoneticPr fontId="1"/>
  </si>
  <si>
    <t>初任者指導時数</t>
    <rPh sb="0" eb="3">
      <t>ショニンシャ</t>
    </rPh>
    <rPh sb="3" eb="5">
      <t>シドウ</t>
    </rPh>
    <rPh sb="5" eb="7">
      <t>ジスウ</t>
    </rPh>
    <phoneticPr fontId="1"/>
  </si>
  <si>
    <t>指導時数</t>
    <rPh sb="0" eb="2">
      <t>シドウ</t>
    </rPh>
    <rPh sb="2" eb="4">
      <t>ジスウ</t>
    </rPh>
    <phoneticPr fontId="1"/>
  </si>
  <si>
    <t>準備・まとめ</t>
    <rPh sb="0" eb="2">
      <t>ジュンビ</t>
    </rPh>
    <phoneticPr fontId="1"/>
  </si>
  <si>
    <t>計画</t>
    <rPh sb="0" eb="2">
      <t>ケイカク</t>
    </rPh>
    <phoneticPr fontId="1"/>
  </si>
  <si>
    <t>実施</t>
    <rPh sb="0" eb="2">
      <t>ジッシ</t>
    </rPh>
    <phoneticPr fontId="1"/>
  </si>
  <si>
    <t>増減</t>
    <rPh sb="0" eb="2">
      <t>ゾウゲン</t>
    </rPh>
    <phoneticPr fontId="1"/>
  </si>
  <si>
    <t>①基礎的素養</t>
    <rPh sb="1" eb="4">
      <t>キソテキ</t>
    </rPh>
    <rPh sb="4" eb="6">
      <t>ソヨウ</t>
    </rPh>
    <phoneticPr fontId="1"/>
  </si>
  <si>
    <t>⑦生徒指導</t>
    <rPh sb="1" eb="3">
      <t>セイト</t>
    </rPh>
    <rPh sb="3" eb="5">
      <t>シドウ</t>
    </rPh>
    <phoneticPr fontId="1"/>
  </si>
  <si>
    <t>合計</t>
    <rPh sb="0" eb="2">
      <t>ゴウケイ</t>
    </rPh>
    <phoneticPr fontId="1"/>
  </si>
  <si>
    <t>現在</t>
    <rPh sb="0" eb="2">
      <t>ゲンザイ</t>
    </rPh>
    <phoneticPr fontId="1"/>
  </si>
  <si>
    <t>校内研修実施状況集計表</t>
    <rPh sb="0" eb="2">
      <t>コウナイ</t>
    </rPh>
    <rPh sb="2" eb="4">
      <t>ケンシュウ</t>
    </rPh>
    <rPh sb="4" eb="6">
      <t>ジッシ</t>
    </rPh>
    <rPh sb="6" eb="8">
      <t>ジョウキョウ</t>
    </rPh>
    <rPh sb="8" eb="11">
      <t>シュウケイヒョウ</t>
    </rPh>
    <phoneticPr fontId="1"/>
  </si>
  <si>
    <t>※　実施状況点検用（報告書の実施日欄に月日を入力すれば集計されます。）</t>
    <rPh sb="2" eb="4">
      <t>ジッシ</t>
    </rPh>
    <rPh sb="4" eb="6">
      <t>ジョウキョウ</t>
    </rPh>
    <rPh sb="6" eb="9">
      <t>テンケンヨウ</t>
    </rPh>
    <rPh sb="10" eb="13">
      <t>ホウコクショ</t>
    </rPh>
    <rPh sb="14" eb="16">
      <t>ジッシ</t>
    </rPh>
    <rPh sb="16" eb="17">
      <t>ビ</t>
    </rPh>
    <rPh sb="17" eb="18">
      <t>ラン</t>
    </rPh>
    <rPh sb="19" eb="21">
      <t>ガッピ</t>
    </rPh>
    <rPh sb="22" eb="24">
      <t>ニュウリョク</t>
    </rPh>
    <rPh sb="27" eb="29">
      <t>シュウケイ</t>
    </rPh>
    <phoneticPr fontId="1"/>
  </si>
  <si>
    <t>【一人配置校方式計画書】</t>
    <rPh sb="1" eb="3">
      <t>ヒトリ</t>
    </rPh>
    <rPh sb="3" eb="5">
      <t>ハイチ</t>
    </rPh>
    <rPh sb="5" eb="6">
      <t>コウ</t>
    </rPh>
    <rPh sb="6" eb="8">
      <t>ホウシキ</t>
    </rPh>
    <rPh sb="8" eb="11">
      <t>ケイカクショ</t>
    </rPh>
    <phoneticPr fontId="1"/>
  </si>
  <si>
    <t>①基礎的素養</t>
    <rPh sb="1" eb="4">
      <t>キソテキ</t>
    </rPh>
    <phoneticPr fontId="1"/>
  </si>
  <si>
    <t>教務主任</t>
    <rPh sb="0" eb="2">
      <t>キョウム</t>
    </rPh>
    <rPh sb="2" eb="4">
      <t>シュニン</t>
    </rPh>
    <phoneticPr fontId="1"/>
  </si>
  <si>
    <t>④</t>
    <phoneticPr fontId="1"/>
  </si>
  <si>
    <t xml:space="preserve">  (2) 各領域の指導時間（指導時間→指導、準備･まとめ→準･ま）</t>
    <rPh sb="6" eb="7">
      <t>カク</t>
    </rPh>
    <rPh sb="7" eb="9">
      <t>リョウイキ</t>
    </rPh>
    <rPh sb="10" eb="12">
      <t>シドウ</t>
    </rPh>
    <rPh sb="12" eb="14">
      <t>ジカン</t>
    </rPh>
    <rPh sb="15" eb="17">
      <t>シドウ</t>
    </rPh>
    <rPh sb="17" eb="19">
      <t>ジカン</t>
    </rPh>
    <rPh sb="20" eb="22">
      <t>シドウ</t>
    </rPh>
    <rPh sb="23" eb="25">
      <t>ジュンビ</t>
    </rPh>
    <rPh sb="30" eb="31">
      <t>ジュン</t>
    </rPh>
    <phoneticPr fontId="1"/>
  </si>
  <si>
    <t xml:space="preserve">  (2) 各領域の指導時間計画（指導時間→指導、準備･まとめ→準･ま）</t>
    <rPh sb="6" eb="7">
      <t>カク</t>
    </rPh>
    <rPh sb="7" eb="9">
      <t>リョウイキ</t>
    </rPh>
    <rPh sb="10" eb="12">
      <t>シドウ</t>
    </rPh>
    <rPh sb="12" eb="14">
      <t>ジカン</t>
    </rPh>
    <rPh sb="14" eb="16">
      <t>ケイカク</t>
    </rPh>
    <rPh sb="17" eb="19">
      <t>シドウ</t>
    </rPh>
    <rPh sb="19" eb="21">
      <t>ジカン</t>
    </rPh>
    <rPh sb="22" eb="24">
      <t>シドウ</t>
    </rPh>
    <rPh sb="25" eb="27">
      <t>ジュンビ</t>
    </rPh>
    <rPh sb="32" eb="33">
      <t>ジュン</t>
    </rPh>
    <phoneticPr fontId="1"/>
  </si>
  <si>
    <t>小・中学校初任者研修年間指導計画書</t>
    <rPh sb="0" eb="1">
      <t>ショウ</t>
    </rPh>
    <rPh sb="2" eb="5">
      <t>チュウガッコウ</t>
    </rPh>
    <rPh sb="5" eb="6">
      <t>ショ</t>
    </rPh>
    <rPh sb="6" eb="7">
      <t>ニン</t>
    </rPh>
    <rPh sb="7" eb="8">
      <t>モノ</t>
    </rPh>
    <rPh sb="8" eb="9">
      <t>ケン</t>
    </rPh>
    <rPh sb="9" eb="10">
      <t>オサム</t>
    </rPh>
    <rPh sb="10" eb="11">
      <t>トシ</t>
    </rPh>
    <rPh sb="11" eb="12">
      <t>アイダ</t>
    </rPh>
    <rPh sb="12" eb="13">
      <t>ユビ</t>
    </rPh>
    <rPh sb="13" eb="14">
      <t>シルベ</t>
    </rPh>
    <rPh sb="14" eb="16">
      <t>ケイカク</t>
    </rPh>
    <rPh sb="16" eb="17">
      <t>ショ</t>
    </rPh>
    <phoneticPr fontId="1"/>
  </si>
  <si>
    <t>３　指導計画</t>
    <rPh sb="2" eb="4">
      <t>シドウ</t>
    </rPh>
    <rPh sb="4" eb="6">
      <t>ケイカク</t>
    </rPh>
    <phoneticPr fontId="1"/>
  </si>
  <si>
    <t>初任者時間</t>
    <rPh sb="0" eb="3">
      <t>ショニンシャ</t>
    </rPh>
    <rPh sb="3" eb="4">
      <t>トキ</t>
    </rPh>
    <rPh sb="4" eb="5">
      <t>アイダ</t>
    </rPh>
    <phoneticPr fontId="1"/>
  </si>
  <si>
    <t>必須</t>
    <rPh sb="0" eb="2">
      <t>ヒッス</t>
    </rPh>
    <phoneticPr fontId="1"/>
  </si>
  <si>
    <t>選択</t>
    <rPh sb="0" eb="2">
      <t>センタク</t>
    </rPh>
    <phoneticPr fontId="1"/>
  </si>
  <si>
    <t>⑦生徒指導</t>
    <phoneticPr fontId="1"/>
  </si>
  <si>
    <t/>
  </si>
  <si>
    <t>(1)</t>
    <phoneticPr fontId="1"/>
  </si>
  <si>
    <t>(2)</t>
    <phoneticPr fontId="1"/>
  </si>
  <si>
    <t>チェックリスト</t>
    <phoneticPr fontId="1"/>
  </si>
  <si>
    <t>コメント</t>
    <phoneticPr fontId="1"/>
  </si>
  <si>
    <t>指導計画書の指導時間及び準備・まとめに数値を入力し、研修時間等が規定時間以上になると、青色標記に変わります。</t>
    <rPh sb="0" eb="2">
      <t>シドウ</t>
    </rPh>
    <rPh sb="2" eb="5">
      <t>ケイカクショ</t>
    </rPh>
    <rPh sb="6" eb="8">
      <t>シドウ</t>
    </rPh>
    <rPh sb="8" eb="10">
      <t>ジカン</t>
    </rPh>
    <rPh sb="10" eb="11">
      <t>オヨ</t>
    </rPh>
    <rPh sb="12" eb="14">
      <t>ジュンビ</t>
    </rPh>
    <rPh sb="19" eb="21">
      <t>スウチ</t>
    </rPh>
    <rPh sb="22" eb="24">
      <t>ニュウリョク</t>
    </rPh>
    <rPh sb="26" eb="28">
      <t>ケンシュウ</t>
    </rPh>
    <rPh sb="28" eb="30">
      <t>ジカン</t>
    </rPh>
    <rPh sb="30" eb="31">
      <t>トウ</t>
    </rPh>
    <rPh sb="32" eb="34">
      <t>キテイ</t>
    </rPh>
    <rPh sb="34" eb="36">
      <t>ジカン</t>
    </rPh>
    <rPh sb="36" eb="38">
      <t>イジョウ</t>
    </rPh>
    <rPh sb="43" eb="45">
      <t>アオイロ</t>
    </rPh>
    <rPh sb="45" eb="47">
      <t>ヒョウキ</t>
    </rPh>
    <rPh sb="48" eb="49">
      <t>カ</t>
    </rPh>
    <phoneticPr fontId="1"/>
  </si>
  <si>
    <t>①</t>
    <phoneticPr fontId="1"/>
  </si>
  <si>
    <t>○</t>
    <phoneticPr fontId="1"/>
  </si>
  <si>
    <t>②</t>
    <phoneticPr fontId="1"/>
  </si>
  <si>
    <t>・</t>
    <phoneticPr fontId="1"/>
  </si>
  <si>
    <t>③</t>
    <phoneticPr fontId="1"/>
  </si>
  <si>
    <t>⑥</t>
    <phoneticPr fontId="1"/>
  </si>
  <si>
    <t>１　校内における研修</t>
    <rPh sb="2" eb="4">
      <t>コウナイ</t>
    </rPh>
    <rPh sb="8" eb="10">
      <t>ケンシュウ</t>
    </rPh>
    <phoneticPr fontId="1"/>
  </si>
  <si>
    <t>チェックリスト</t>
    <phoneticPr fontId="1"/>
  </si>
  <si>
    <t>①</t>
    <phoneticPr fontId="1"/>
  </si>
  <si>
    <t>○</t>
    <phoneticPr fontId="1"/>
  </si>
  <si>
    <t>②</t>
    <phoneticPr fontId="1"/>
  </si>
  <si>
    <t>・</t>
    <phoneticPr fontId="1"/>
  </si>
  <si>
    <t>③</t>
    <phoneticPr fontId="1"/>
  </si>
  <si>
    <t>(1)</t>
    <phoneticPr fontId="1"/>
  </si>
  <si>
    <t>(2)</t>
    <phoneticPr fontId="1"/>
  </si>
  <si>
    <t>(3)</t>
    <phoneticPr fontId="1"/>
  </si>
  <si>
    <t>【一人配置校方式計画書】</t>
    <rPh sb="1" eb="5">
      <t>ヒトリハイチ</t>
    </rPh>
    <rPh sb="5" eb="6">
      <t>コウ</t>
    </rPh>
    <rPh sb="6" eb="8">
      <t>ホウシキ</t>
    </rPh>
    <rPh sb="8" eb="11">
      <t>ケイカクショ</t>
    </rPh>
    <phoneticPr fontId="1"/>
  </si>
  <si>
    <t>（様式１－２）（一人配置校方式用）</t>
    <rPh sb="1" eb="3">
      <t>ヨウシキ</t>
    </rPh>
    <rPh sb="8" eb="12">
      <t>ヒトリハイチ</t>
    </rPh>
    <rPh sb="15" eb="16">
      <t>ヨウ</t>
    </rPh>
    <phoneticPr fontId="1"/>
  </si>
  <si>
    <t>（様式２－２）（一人配置校方式用）</t>
    <rPh sb="1" eb="3">
      <t>ヨウシキ</t>
    </rPh>
    <rPh sb="8" eb="12">
      <t>ヒトリハイチ</t>
    </rPh>
    <rPh sb="15" eb="16">
      <t>ヨウ</t>
    </rPh>
    <phoneticPr fontId="1"/>
  </si>
  <si>
    <t>⑦</t>
    <phoneticPr fontId="1"/>
  </si>
  <si>
    <t>生徒指導主事</t>
    <rPh sb="0" eb="2">
      <t>セイト</t>
    </rPh>
    <rPh sb="2" eb="4">
      <t>シドウ</t>
    </rPh>
    <rPh sb="4" eb="6">
      <t>シュジ</t>
    </rPh>
    <phoneticPr fontId="1"/>
  </si>
  <si>
    <t>研修主任</t>
    <rPh sb="0" eb="2">
      <t>ケンシュウ</t>
    </rPh>
    <rPh sb="2" eb="4">
      <t>シュニン</t>
    </rPh>
    <phoneticPr fontId="1"/>
  </si>
  <si>
    <t>※　１（２）の各領域の指導時間の集計表と同じ集計になっています。</t>
    <rPh sb="7" eb="10">
      <t>カクリョウイキ</t>
    </rPh>
    <rPh sb="11" eb="13">
      <t>シドウ</t>
    </rPh>
    <rPh sb="13" eb="15">
      <t>ジカン</t>
    </rPh>
    <rPh sb="16" eb="19">
      <t>シュウケイヒョウ</t>
    </rPh>
    <rPh sb="20" eb="21">
      <t>オナ</t>
    </rPh>
    <rPh sb="22" eb="24">
      <t>シュウケイ</t>
    </rPh>
    <phoneticPr fontId="1"/>
  </si>
  <si>
    <t>副校長</t>
    <rPh sb="0" eb="3">
      <t>フクコウチョウ</t>
    </rPh>
    <phoneticPr fontId="1"/>
  </si>
  <si>
    <t>⑥特別活動</t>
    <rPh sb="1" eb="3">
      <t>トクベツ</t>
    </rPh>
    <rPh sb="3" eb="5">
      <t>カツドウ</t>
    </rPh>
    <phoneticPr fontId="1"/>
  </si>
  <si>
    <t>日</t>
    <rPh sb="0" eb="1">
      <t>ヒ</t>
    </rPh>
    <phoneticPr fontId="1"/>
  </si>
  <si>
    <t>曜日</t>
    <rPh sb="0" eb="2">
      <t>ヨウビ</t>
    </rPh>
    <phoneticPr fontId="1"/>
  </si>
  <si>
    <t>２ 校内指導教員の所見</t>
    <rPh sb="2" eb="3">
      <t>コウ</t>
    </rPh>
    <rPh sb="3" eb="4">
      <t>ナイ</t>
    </rPh>
    <rPh sb="4" eb="6">
      <t>シドウ</t>
    </rPh>
    <rPh sb="6" eb="8">
      <t>キョウイン</t>
    </rPh>
    <rPh sb="9" eb="11">
      <t>ショケン</t>
    </rPh>
    <phoneticPr fontId="1"/>
  </si>
  <si>
    <t>教頭</t>
    <rPh sb="0" eb="2">
      <t>キョウトウ</t>
    </rPh>
    <phoneticPr fontId="1"/>
  </si>
  <si>
    <t>①　基礎的素養</t>
  </si>
  <si>
    <t>④　道徳教育</t>
  </si>
  <si>
    <t>＜必須＞</t>
    <rPh sb="1" eb="3">
      <t>ヒッス</t>
    </rPh>
    <phoneticPr fontId="1"/>
  </si>
  <si>
    <t>道徳教育の意義</t>
  </si>
  <si>
    <t>＜選択＞</t>
    <rPh sb="1" eb="3">
      <t>センタク</t>
    </rPh>
    <phoneticPr fontId="1"/>
  </si>
  <si>
    <t>②　学級経営</t>
  </si>
  <si>
    <t>⑥  特別活動</t>
  </si>
  <si>
    <t>⑦　生徒指導</t>
  </si>
  <si>
    <t>④道徳教育</t>
    <rPh sb="1" eb="2">
      <t>ミチ</t>
    </rPh>
    <rPh sb="2" eb="3">
      <t>トク</t>
    </rPh>
    <rPh sb="3" eb="5">
      <t>キョウイク</t>
    </rPh>
    <phoneticPr fontId="1"/>
  </si>
  <si>
    <t>道徳科の教材開発・活用と学習指導の展開</t>
    <rPh sb="12" eb="14">
      <t>ガクシュウ</t>
    </rPh>
    <rPh sb="14" eb="16">
      <t>シドウ</t>
    </rPh>
    <rPh sb="17" eb="19">
      <t>テンカイ</t>
    </rPh>
    <phoneticPr fontId="1"/>
  </si>
  <si>
    <t>問題解決的な学習など多様な方法を取り入れた指導</t>
    <rPh sb="0" eb="2">
      <t>モンダイ</t>
    </rPh>
    <rPh sb="2" eb="4">
      <t>カイケツ</t>
    </rPh>
    <rPh sb="4" eb="5">
      <t>テキ</t>
    </rPh>
    <rPh sb="6" eb="8">
      <t>ガクシュウ</t>
    </rPh>
    <rPh sb="10" eb="12">
      <t>タヨウ</t>
    </rPh>
    <rPh sb="13" eb="15">
      <t>ホウホウ</t>
    </rPh>
    <rPh sb="16" eb="17">
      <t>ト</t>
    </rPh>
    <rPh sb="18" eb="19">
      <t>イ</t>
    </rPh>
    <rPh sb="21" eb="23">
      <t>シドウ</t>
    </rPh>
    <phoneticPr fontId="1"/>
  </si>
  <si>
    <t>生涯教育、社会教育</t>
    <rPh sb="2" eb="4">
      <t>キョウイク</t>
    </rPh>
    <phoneticPr fontId="1"/>
  </si>
  <si>
    <t>総合的な学習の時間の評価</t>
    <rPh sb="0" eb="3">
      <t>ソウゴウテキ</t>
    </rPh>
    <phoneticPr fontId="1"/>
  </si>
  <si>
    <t>児童の権利に関する条約</t>
    <rPh sb="6" eb="7">
      <t>カン</t>
    </rPh>
    <phoneticPr fontId="1"/>
  </si>
  <si>
    <t>２年次教員フォローアップ研修に向けて</t>
    <rPh sb="1" eb="5">
      <t>ネンジキョウイン</t>
    </rPh>
    <rPh sb="12" eb="14">
      <t>ケンシュウ</t>
    </rPh>
    <rPh sb="15" eb="16">
      <t>ム</t>
    </rPh>
    <phoneticPr fontId="1"/>
  </si>
  <si>
    <t>児童会活動･生徒会活動、クラブ活動(小）、学校行事</t>
    <rPh sb="21" eb="23">
      <t>ガッコウ</t>
    </rPh>
    <rPh sb="23" eb="25">
      <t>ギョウジ</t>
    </rPh>
    <phoneticPr fontId="1"/>
  </si>
  <si>
    <t>学級活動の計画</t>
    <rPh sb="0" eb="2">
      <t>ガッキュウ</t>
    </rPh>
    <rPh sb="2" eb="4">
      <t>カツドウ</t>
    </rPh>
    <phoneticPr fontId="1"/>
  </si>
  <si>
    <t>キャリア教育と進路指導の関係</t>
    <rPh sb="4" eb="6">
      <t>キョウイク</t>
    </rPh>
    <rPh sb="7" eb="9">
      <t>シンロ</t>
    </rPh>
    <rPh sb="9" eb="11">
      <t>シドウ</t>
    </rPh>
    <rPh sb="12" eb="14">
      <t>カンケイ</t>
    </rPh>
    <phoneticPr fontId="1"/>
  </si>
  <si>
    <t>清掃・給食・昼食指導の実際</t>
    <rPh sb="3" eb="5">
      <t>キュウショク</t>
    </rPh>
    <rPh sb="6" eb="8">
      <t>チュウショク</t>
    </rPh>
    <phoneticPr fontId="1"/>
  </si>
  <si>
    <t>「生きる力」の育成とその手立て</t>
    <rPh sb="1" eb="2">
      <t>イ</t>
    </rPh>
    <rPh sb="4" eb="5">
      <t>チカラ</t>
    </rPh>
    <rPh sb="7" eb="9">
      <t>イクセイ</t>
    </rPh>
    <phoneticPr fontId="1"/>
  </si>
  <si>
    <t>学習評価の在り方</t>
    <rPh sb="5" eb="6">
      <t>ア</t>
    </rPh>
    <rPh sb="7" eb="8">
      <t>カタ</t>
    </rPh>
    <phoneticPr fontId="1"/>
  </si>
  <si>
    <t>学習指導の基本技術</t>
    <rPh sb="0" eb="2">
      <t>ガクシュウ</t>
    </rPh>
    <phoneticPr fontId="1"/>
  </si>
  <si>
    <t>携帯電話・スマートフォン等に関する指導</t>
    <rPh sb="0" eb="2">
      <t>ケイタイ</t>
    </rPh>
    <rPh sb="2" eb="4">
      <t>デンワ</t>
    </rPh>
    <rPh sb="12" eb="13">
      <t>トウ</t>
    </rPh>
    <rPh sb="14" eb="15">
      <t>カン</t>
    </rPh>
    <rPh sb="17" eb="19">
      <t>シドウ</t>
    </rPh>
    <phoneticPr fontId="1"/>
  </si>
  <si>
    <t>教材・教具の製作と活用</t>
    <rPh sb="6" eb="8">
      <t>セイサク</t>
    </rPh>
    <phoneticPr fontId="1"/>
  </si>
  <si>
    <t>曜日</t>
    <rPh sb="0" eb="2">
      <t>ヨウビ</t>
    </rPh>
    <phoneticPr fontId="1"/>
  </si>
  <si>
    <t>月</t>
    <rPh sb="0" eb="1">
      <t>ゲツ</t>
    </rPh>
    <phoneticPr fontId="1"/>
  </si>
  <si>
    <t>火</t>
    <rPh sb="0" eb="1">
      <t>カ</t>
    </rPh>
    <phoneticPr fontId="1"/>
  </si>
  <si>
    <t>水</t>
    <rPh sb="0" eb="1">
      <t>スイ</t>
    </rPh>
    <phoneticPr fontId="1"/>
  </si>
  <si>
    <t>木</t>
    <rPh sb="0" eb="1">
      <t>モク</t>
    </rPh>
    <phoneticPr fontId="1"/>
  </si>
  <si>
    <t>金</t>
    <rPh sb="0" eb="1">
      <t>キン</t>
    </rPh>
    <phoneticPr fontId="1"/>
  </si>
  <si>
    <t>○</t>
    <phoneticPr fontId="1"/>
  </si>
  <si>
    <t>教師としての心構え</t>
    <phoneticPr fontId="1"/>
  </si>
  <si>
    <t>○</t>
    <phoneticPr fontId="1"/>
  </si>
  <si>
    <t>①</t>
    <phoneticPr fontId="1"/>
  </si>
  <si>
    <t>○</t>
    <phoneticPr fontId="1"/>
  </si>
  <si>
    <t>服務と勤務</t>
    <phoneticPr fontId="1"/>
  </si>
  <si>
    <t>④</t>
    <phoneticPr fontId="1"/>
  </si>
  <si>
    <t>道徳科の指導</t>
    <phoneticPr fontId="1"/>
  </si>
  <si>
    <t>①</t>
    <phoneticPr fontId="1"/>
  </si>
  <si>
    <t>教育目標と学校評価</t>
    <phoneticPr fontId="1"/>
  </si>
  <si>
    <t>④</t>
    <phoneticPr fontId="1"/>
  </si>
  <si>
    <t>校務運営機構と校務分掌</t>
    <phoneticPr fontId="1"/>
  </si>
  <si>
    <t>家庭や地域社会との連携</t>
    <phoneticPr fontId="1"/>
  </si>
  <si>
    <t>道徳科の授業参観（事前・事後研究）</t>
    <phoneticPr fontId="1"/>
  </si>
  <si>
    <t>事故発生時の対応</t>
    <phoneticPr fontId="1"/>
  </si>
  <si>
    <t>特別支援教育</t>
    <phoneticPr fontId="1"/>
  </si>
  <si>
    <t>健康教育</t>
    <phoneticPr fontId="1"/>
  </si>
  <si>
    <t>・</t>
    <phoneticPr fontId="1"/>
  </si>
  <si>
    <t>道徳教育の全体計画</t>
    <phoneticPr fontId="1"/>
  </si>
  <si>
    <t>④</t>
    <phoneticPr fontId="1"/>
  </si>
  <si>
    <t>学級における指導計画</t>
    <phoneticPr fontId="1"/>
  </si>
  <si>
    <t>・</t>
    <phoneticPr fontId="1"/>
  </si>
  <si>
    <t>初任者研修の進め方</t>
    <phoneticPr fontId="1"/>
  </si>
  <si>
    <t>・</t>
    <phoneticPr fontId="1"/>
  </si>
  <si>
    <t>道徳科の評価</t>
    <phoneticPr fontId="1"/>
  </si>
  <si>
    <t>他教科・領域等における道徳教育</t>
    <phoneticPr fontId="1"/>
  </si>
  <si>
    <t>諸表簿の整理と管理</t>
    <phoneticPr fontId="1"/>
  </si>
  <si>
    <t>児童、生徒指導要録記入と整理</t>
    <phoneticPr fontId="1"/>
  </si>
  <si>
    <t>①</t>
    <phoneticPr fontId="1"/>
  </si>
  <si>
    <t>諸会議</t>
    <phoneticPr fontId="1"/>
  </si>
  <si>
    <t>①</t>
    <phoneticPr fontId="1"/>
  </si>
  <si>
    <t>校内の諸規程</t>
    <phoneticPr fontId="1"/>
  </si>
  <si>
    <t>防災教育</t>
    <phoneticPr fontId="1"/>
  </si>
  <si>
    <t>・</t>
    <phoneticPr fontId="1"/>
  </si>
  <si>
    <t>放射線教育</t>
    <phoneticPr fontId="1"/>
  </si>
  <si>
    <t>⑤</t>
    <phoneticPr fontId="1"/>
  </si>
  <si>
    <t>総合的な学習の時間の目標</t>
    <phoneticPr fontId="1"/>
  </si>
  <si>
    <t>各種研修会の参加の仕方</t>
    <phoneticPr fontId="1"/>
  </si>
  <si>
    <t>⑤</t>
    <phoneticPr fontId="1"/>
  </si>
  <si>
    <t>総合的な学習の時間の内容の取扱い</t>
    <phoneticPr fontId="1"/>
  </si>
  <si>
    <t>少人数教育</t>
    <phoneticPr fontId="1"/>
  </si>
  <si>
    <t>総合的な学習の時間における学習活動の指導</t>
    <phoneticPr fontId="1"/>
  </si>
  <si>
    <t xml:space="preserve">環境教育 </t>
    <phoneticPr fontId="1"/>
  </si>
  <si>
    <t>国際理解教育</t>
    <phoneticPr fontId="1"/>
  </si>
  <si>
    <t>情報教育</t>
    <phoneticPr fontId="1"/>
  </si>
  <si>
    <t>総合的な学習の時間の指導計画</t>
    <phoneticPr fontId="1"/>
  </si>
  <si>
    <t>保健・安全指導</t>
    <phoneticPr fontId="1"/>
  </si>
  <si>
    <t>総合的な学習の時間の授業参観（事前・事後研究）</t>
    <phoneticPr fontId="1"/>
  </si>
  <si>
    <t>性に関する指導</t>
    <phoneticPr fontId="1"/>
  </si>
  <si>
    <t>⑤</t>
    <phoneticPr fontId="1"/>
  </si>
  <si>
    <t>食に関する指導</t>
    <phoneticPr fontId="1"/>
  </si>
  <si>
    <t>人権教育</t>
    <phoneticPr fontId="1"/>
  </si>
  <si>
    <t>消費者教育</t>
    <phoneticPr fontId="1"/>
  </si>
  <si>
    <t>①</t>
    <phoneticPr fontId="1"/>
  </si>
  <si>
    <t>幼稚園教育</t>
    <phoneticPr fontId="1"/>
  </si>
  <si>
    <t>②</t>
    <phoneticPr fontId="1"/>
  </si>
  <si>
    <t>学級経営の意義</t>
    <phoneticPr fontId="1"/>
  </si>
  <si>
    <t>⑥</t>
    <phoneticPr fontId="1"/>
  </si>
  <si>
    <t>特別活動の意義</t>
    <phoneticPr fontId="1"/>
  </si>
  <si>
    <t>学級の実態把握と指導</t>
    <phoneticPr fontId="1"/>
  </si>
  <si>
    <t>学級活動</t>
    <phoneticPr fontId="1"/>
  </si>
  <si>
    <t>②</t>
    <phoneticPr fontId="1"/>
  </si>
  <si>
    <t>学級事務の進め方</t>
    <phoneticPr fontId="1"/>
  </si>
  <si>
    <t>家庭との連携(家庭訪問､保護者懇談会､個別懇談)</t>
    <phoneticPr fontId="1"/>
  </si>
  <si>
    <t>キャリア教育の意義</t>
    <phoneticPr fontId="1"/>
  </si>
  <si>
    <t>⑥</t>
    <phoneticPr fontId="1"/>
  </si>
  <si>
    <t>特別活動の授業参観（事前・事後研究）</t>
    <phoneticPr fontId="1"/>
  </si>
  <si>
    <t>⑥</t>
    <phoneticPr fontId="1"/>
  </si>
  <si>
    <t>学級担任の役割</t>
    <phoneticPr fontId="1"/>
  </si>
  <si>
    <t>学級経営計画</t>
    <phoneticPr fontId="1"/>
  </si>
  <si>
    <t>②</t>
    <phoneticPr fontId="1"/>
  </si>
  <si>
    <t>学級の組織づくり</t>
    <phoneticPr fontId="1"/>
  </si>
  <si>
    <t>児童生徒の観察記録と活用</t>
    <phoneticPr fontId="1"/>
  </si>
  <si>
    <t>特別活動の評価</t>
    <phoneticPr fontId="1"/>
  </si>
  <si>
    <t xml:space="preserve">教室環境の構成 </t>
    <phoneticPr fontId="1"/>
  </si>
  <si>
    <t>学級通信</t>
    <phoneticPr fontId="1"/>
  </si>
  <si>
    <t>学級経営の評価</t>
    <phoneticPr fontId="1"/>
  </si>
  <si>
    <t>少人数学級の経営の工夫</t>
    <phoneticPr fontId="1"/>
  </si>
  <si>
    <t>通知票の作成と扱い方</t>
    <phoneticPr fontId="1"/>
  </si>
  <si>
    <t>③</t>
    <phoneticPr fontId="1"/>
  </si>
  <si>
    <t>授業に臨む心構え</t>
    <phoneticPr fontId="1"/>
  </si>
  <si>
    <t>⑦</t>
    <phoneticPr fontId="1"/>
  </si>
  <si>
    <t>生徒指導の意義</t>
    <phoneticPr fontId="1"/>
  </si>
  <si>
    <t>⑦</t>
    <phoneticPr fontId="1"/>
  </si>
  <si>
    <t>児童生徒理解と教育相談</t>
    <phoneticPr fontId="1"/>
  </si>
  <si>
    <t xml:space="preserve">教材研究と学習指導案の作成 </t>
    <phoneticPr fontId="1"/>
  </si>
  <si>
    <t>問題傾向をもつ児童生徒の指導・援助（いじめ、不登校、児童虐待）</t>
    <phoneticPr fontId="1"/>
  </si>
  <si>
    <t>③</t>
    <phoneticPr fontId="1"/>
  </si>
  <si>
    <t>生徒指導と学級経営</t>
    <phoneticPr fontId="1"/>
  </si>
  <si>
    <t>特別な教育的支援を必要とする児童生徒への教科指導</t>
    <phoneticPr fontId="1"/>
  </si>
  <si>
    <t>生徒指導の全体計画</t>
    <phoneticPr fontId="1"/>
  </si>
  <si>
    <t>生徒指導事例研究会</t>
    <phoneticPr fontId="1"/>
  </si>
  <si>
    <t>教育課程の編成と学習指導要領</t>
    <phoneticPr fontId="1"/>
  </si>
  <si>
    <t>生徒指導の反省と評価</t>
    <phoneticPr fontId="1"/>
  </si>
  <si>
    <t>年間指導計画</t>
    <phoneticPr fontId="1"/>
  </si>
  <si>
    <t>家庭・地域や関係機関との連携</t>
    <phoneticPr fontId="1"/>
  </si>
  <si>
    <t>③</t>
    <phoneticPr fontId="1"/>
  </si>
  <si>
    <t>教材備品、特別教室の活用と管理</t>
    <phoneticPr fontId="1"/>
  </si>
  <si>
    <t>学習指導の形態</t>
    <phoneticPr fontId="1"/>
  </si>
  <si>
    <t>テスト問題作成と評価</t>
    <phoneticPr fontId="1"/>
  </si>
  <si>
    <t>児童生徒の作品等の取扱い</t>
    <phoneticPr fontId="1"/>
  </si>
  <si>
    <t>学校図書館の活用</t>
    <phoneticPr fontId="1"/>
  </si>
  <si>
    <t>校外学習の仕方と留意点</t>
    <phoneticPr fontId="1"/>
  </si>
  <si>
    <t>少人数学級指導</t>
    <phoneticPr fontId="1"/>
  </si>
  <si>
    <t>週案の記入と活用</t>
    <phoneticPr fontId="1"/>
  </si>
  <si>
    <t>福島県の高校について</t>
    <rPh sb="0" eb="3">
      <t>フクシマケン</t>
    </rPh>
    <rPh sb="4" eb="6">
      <t>コウコウ</t>
    </rPh>
    <phoneticPr fontId="1"/>
  </si>
  <si>
    <t>④</t>
  </si>
  <si>
    <t>○</t>
  </si>
  <si>
    <t>○</t>
    <phoneticPr fontId="1"/>
  </si>
  <si>
    <t>教師としての心構え</t>
    <phoneticPr fontId="1"/>
  </si>
  <si>
    <t>教師としての心構え</t>
  </si>
  <si>
    <t>①</t>
    <phoneticPr fontId="1"/>
  </si>
  <si>
    <t>○</t>
    <phoneticPr fontId="1"/>
  </si>
  <si>
    <t>服務と勤務</t>
  </si>
  <si>
    <t>○</t>
    <phoneticPr fontId="1"/>
  </si>
  <si>
    <t>教育目標と学校評価</t>
  </si>
  <si>
    <t>①</t>
    <phoneticPr fontId="1"/>
  </si>
  <si>
    <t>校務運営機構と校務分掌</t>
  </si>
  <si>
    <t>①</t>
    <phoneticPr fontId="1"/>
  </si>
  <si>
    <t>家庭や地域社会との連携</t>
  </si>
  <si>
    <t>事故発生時の対応</t>
  </si>
  <si>
    <t>特別支援教育</t>
  </si>
  <si>
    <t>健康教育</t>
  </si>
  <si>
    <t>・</t>
  </si>
  <si>
    <t>初任者研修の進め方</t>
  </si>
  <si>
    <t>教職員の研修</t>
  </si>
  <si>
    <t>諸表簿の整理と管理</t>
  </si>
  <si>
    <t>児童、生徒指導要録記入と整理</t>
  </si>
  <si>
    <t>諸会議</t>
  </si>
  <si>
    <t>校内の諸規程</t>
  </si>
  <si>
    <t>ＰＴＡの組織と運営</t>
  </si>
  <si>
    <t>防災教育</t>
  </si>
  <si>
    <t>放射線教育</t>
  </si>
  <si>
    <t>①</t>
    <phoneticPr fontId="1"/>
  </si>
  <si>
    <t>各種研修会の参加の仕方</t>
  </si>
  <si>
    <t>少人数教育</t>
  </si>
  <si>
    <t>生涯教育、社会教育</t>
  </si>
  <si>
    <t xml:space="preserve">環境教育 </t>
  </si>
  <si>
    <t>国際理解教育</t>
  </si>
  <si>
    <t>情報教育</t>
  </si>
  <si>
    <t>保健・安全指導</t>
  </si>
  <si>
    <t>性に関する指導</t>
  </si>
  <si>
    <t>食に関する指導</t>
  </si>
  <si>
    <t>人権教育</t>
  </si>
  <si>
    <t>消費者教育</t>
  </si>
  <si>
    <t>児童の権利に関する条約</t>
  </si>
  <si>
    <t>幼稚園教育</t>
  </si>
  <si>
    <t>福島県の高校について</t>
  </si>
  <si>
    <t>２年次教員フォローアップ研修に向けて</t>
  </si>
  <si>
    <t>②</t>
  </si>
  <si>
    <t>学級経営の意義</t>
  </si>
  <si>
    <t>学級の実態把握と指導</t>
  </si>
  <si>
    <t>学級事務の進め方</t>
  </si>
  <si>
    <t>家庭との連携(家庭訪問､保護者懇談会､個別懇談)</t>
  </si>
  <si>
    <t>学級担任の役割</t>
  </si>
  <si>
    <t>学級経営計画</t>
  </si>
  <si>
    <t>学級の組織づくり</t>
  </si>
  <si>
    <t>児童生徒の観察記録と活用</t>
  </si>
  <si>
    <t xml:space="preserve">教室環境の構成 </t>
  </si>
  <si>
    <t>清掃・給食・昼食指導の実際</t>
  </si>
  <si>
    <t>学級通信</t>
  </si>
  <si>
    <t>学級経営の評価</t>
  </si>
  <si>
    <t>少人数学級の経営の工夫</t>
  </si>
  <si>
    <t>通知票の作成と扱い方</t>
  </si>
  <si>
    <t>いわゆる「学級崩壊」</t>
  </si>
  <si>
    <t>③</t>
    <phoneticPr fontId="1"/>
  </si>
  <si>
    <t>授業に臨む心構え</t>
  </si>
  <si>
    <t>「生きる力」の育成とその手立て</t>
  </si>
  <si>
    <t xml:space="preserve">教材研究と学習指導案の作成 </t>
  </si>
  <si>
    <t>学習評価の在り方</t>
  </si>
  <si>
    <t>特別な教育的支援を必要とする児童生徒への教科指導</t>
  </si>
  <si>
    <t>③</t>
    <phoneticPr fontId="1"/>
  </si>
  <si>
    <t>授業参観１　　　　（事前研究）</t>
    <phoneticPr fontId="1"/>
  </si>
  <si>
    <t>授業参観１　　　　（授業・事後研究）</t>
    <rPh sb="10" eb="12">
      <t>ジュギョウ</t>
    </rPh>
    <phoneticPr fontId="1"/>
  </si>
  <si>
    <t>授業参観２　　　　（事前研究）</t>
  </si>
  <si>
    <t>授業参観２　　　　（授業・事後研究）</t>
    <rPh sb="10" eb="12">
      <t>ジュギョウ</t>
    </rPh>
    <phoneticPr fontId="1"/>
  </si>
  <si>
    <t>授業参観３　　　　（事前研究）</t>
  </si>
  <si>
    <t>授業参観３　　　　（授業・事後研究）</t>
    <rPh sb="10" eb="12">
      <t>ジュギョウ</t>
    </rPh>
    <phoneticPr fontId="1"/>
  </si>
  <si>
    <t>授業参観４　　　　（事前研究）</t>
  </si>
  <si>
    <t>授業参観４　　　　（授業・事後研究）</t>
    <rPh sb="10" eb="12">
      <t>ジュギョウ</t>
    </rPh>
    <phoneticPr fontId="1"/>
  </si>
  <si>
    <t>授業参観５　　　　（事前研究）</t>
  </si>
  <si>
    <t>授業参観５　　　　（授業・事後研究）</t>
    <rPh sb="10" eb="12">
      <t>ジュギョウ</t>
    </rPh>
    <phoneticPr fontId="1"/>
  </si>
  <si>
    <t>授業参観６　　　　（事前研究）</t>
  </si>
  <si>
    <t>授業参観６　　　　（授業・事後研究）</t>
    <rPh sb="10" eb="12">
      <t>ジュギョウ</t>
    </rPh>
    <phoneticPr fontId="1"/>
  </si>
  <si>
    <t>研究授業Ⅰ（研究授業指導案作成の仕方）</t>
    <rPh sb="6" eb="8">
      <t>ケンキュウ</t>
    </rPh>
    <rPh sb="8" eb="10">
      <t>ジュギョウ</t>
    </rPh>
    <rPh sb="10" eb="12">
      <t>シドウ</t>
    </rPh>
    <rPh sb="12" eb="13">
      <t>アン</t>
    </rPh>
    <rPh sb="13" eb="15">
      <t>サクセイ</t>
    </rPh>
    <rPh sb="16" eb="18">
      <t>シカタ</t>
    </rPh>
    <phoneticPr fontId="1"/>
  </si>
  <si>
    <t>研究授業Ⅱ　　　　（指導案作成）</t>
    <rPh sb="10" eb="13">
      <t>シドウアン</t>
    </rPh>
    <rPh sb="13" eb="15">
      <t>サクセイ</t>
    </rPh>
    <phoneticPr fontId="1"/>
  </si>
  <si>
    <t>研究授業Ⅱ　　　　（事前研究）</t>
    <phoneticPr fontId="1"/>
  </si>
  <si>
    <t>研究授業Ⅱ　　　　（授業・事後研究）</t>
  </si>
  <si>
    <t>研究授業Ⅲ　　　　（指導案作成）</t>
    <rPh sb="10" eb="13">
      <t>シドウアン</t>
    </rPh>
    <rPh sb="13" eb="15">
      <t>サクセイ</t>
    </rPh>
    <phoneticPr fontId="1"/>
  </si>
  <si>
    <t>研究授業Ⅲ　　　　（事前研究）</t>
    <phoneticPr fontId="1"/>
  </si>
  <si>
    <t>研究授業Ⅲ　　　　（授業・事後研究）</t>
  </si>
  <si>
    <t>研究授業Ⅳ　　　　（指導案作成）</t>
    <rPh sb="10" eb="13">
      <t>シドウアン</t>
    </rPh>
    <rPh sb="13" eb="15">
      <t>サクセイ</t>
    </rPh>
    <phoneticPr fontId="1"/>
  </si>
  <si>
    <t>研究授業Ⅳ　　　　（事前研究）</t>
    <phoneticPr fontId="1"/>
  </si>
  <si>
    <t>研究授業Ⅳ　　　　（授業・事後研究）</t>
  </si>
  <si>
    <t>研究授業Ⅴ　　　　（指導案作成）</t>
    <rPh sb="10" eb="13">
      <t>シドウアン</t>
    </rPh>
    <rPh sb="13" eb="15">
      <t>サクセイ</t>
    </rPh>
    <phoneticPr fontId="1"/>
  </si>
  <si>
    <t>研究授業Ⅴ　　　　（事前研究）</t>
    <phoneticPr fontId="1"/>
  </si>
  <si>
    <t>研究授業Ⅴ　　　　（授業・事後研究）</t>
  </si>
  <si>
    <t>研究授業Ⅵ　　　　（指導案作成）</t>
    <rPh sb="10" eb="13">
      <t>シドウアン</t>
    </rPh>
    <rPh sb="13" eb="15">
      <t>サクセイ</t>
    </rPh>
    <phoneticPr fontId="1"/>
  </si>
  <si>
    <t>研究授業Ⅵ　　　　（事前研究）</t>
    <phoneticPr fontId="1"/>
  </si>
  <si>
    <t>研究授業Ⅵ　　　　（授業・事後研究）</t>
    <phoneticPr fontId="1"/>
  </si>
  <si>
    <t>・</t>
    <phoneticPr fontId="1"/>
  </si>
  <si>
    <t>教育課程の編成と学習指導要領</t>
  </si>
  <si>
    <t>年間指導計画</t>
  </si>
  <si>
    <t>学習指導の基本技術</t>
  </si>
  <si>
    <t>個に応じた、個を生かした学習指導</t>
  </si>
  <si>
    <t>教材・教具の製作と活用</t>
  </si>
  <si>
    <t>教材備品、特別教室の活用と管理</t>
  </si>
  <si>
    <t>学習指導の形態</t>
  </si>
  <si>
    <t>テスト問題作成と評価</t>
  </si>
  <si>
    <t>児童生徒の作品等の取扱い</t>
  </si>
  <si>
    <t>学校図書館の活用</t>
  </si>
  <si>
    <t>校外学習の仕方と留意点</t>
  </si>
  <si>
    <t>実技研修（水泳指導､ＩＣＴ機器等）</t>
  </si>
  <si>
    <t>少人数学級指導</t>
  </si>
  <si>
    <t>週案の記入と活用</t>
  </si>
  <si>
    <t>４つの側面を踏まえた授業づくり</t>
  </si>
  <si>
    <t>④</t>
    <phoneticPr fontId="1"/>
  </si>
  <si>
    <t>道徳科の指導</t>
  </si>
  <si>
    <t>道徳科の教材開発・活用と学習指導の展開</t>
  </si>
  <si>
    <t>問題解決的な学習など多様な方法を取り入れた指導</t>
  </si>
  <si>
    <t>道徳科の授業参観（事前研究）</t>
    <phoneticPr fontId="1"/>
  </si>
  <si>
    <t>道徳科の授業参観（事前・事後研究）</t>
  </si>
  <si>
    <t>道徳科の授業参観（授業・事後研究）</t>
    <rPh sb="9" eb="11">
      <t>ジュギョウ</t>
    </rPh>
    <phoneticPr fontId="1"/>
  </si>
  <si>
    <t>道徳科の研究授業（事前研究）</t>
    <rPh sb="4" eb="6">
      <t>ケンキュウ</t>
    </rPh>
    <rPh sb="9" eb="11">
      <t>ジゼン</t>
    </rPh>
    <rPh sb="11" eb="13">
      <t>ケンキュウ</t>
    </rPh>
    <phoneticPr fontId="1"/>
  </si>
  <si>
    <t>道徳科の研究授業（授業・事後研究）</t>
    <rPh sb="4" eb="6">
      <t>ケンキュウ</t>
    </rPh>
    <rPh sb="9" eb="11">
      <t>ジュギョウ</t>
    </rPh>
    <rPh sb="12" eb="14">
      <t>ジゴ</t>
    </rPh>
    <rPh sb="14" eb="16">
      <t>ケンキュウ</t>
    </rPh>
    <phoneticPr fontId="1"/>
  </si>
  <si>
    <t>道徳教育の全体計画</t>
  </si>
  <si>
    <t>学級における指導計画</t>
  </si>
  <si>
    <t>道徳科の評価</t>
  </si>
  <si>
    <t>他教科・領域等における道徳教育</t>
  </si>
  <si>
    <t>⑤</t>
    <phoneticPr fontId="1"/>
  </si>
  <si>
    <t>総合的な学習の時間の目標</t>
  </si>
  <si>
    <t>総合的な学習の時間の内容の取扱い</t>
  </si>
  <si>
    <t>総合的な学習の時間における学習活動の指導</t>
  </si>
  <si>
    <t>外国語活動・外国語（小）の目標と内容の取扱い</t>
  </si>
  <si>
    <t>総合的な学習の時間の指導計画</t>
  </si>
  <si>
    <t>総合的な学習の時間の授業参観（事前研究）</t>
    <phoneticPr fontId="1"/>
  </si>
  <si>
    <t>総合的な学習の時間の授業参観（事前・事後研究）</t>
  </si>
  <si>
    <t>総合的な学習の時間の授業参観（授業・事後研究）</t>
    <rPh sb="15" eb="17">
      <t>ジュギョウ</t>
    </rPh>
    <phoneticPr fontId="1"/>
  </si>
  <si>
    <t>総合的な学習の時間の評価</t>
  </si>
  <si>
    <t>外国語活動・外国語（小）の目標と指導の実際</t>
  </si>
  <si>
    <t>外国語活動・外国語（小）の授業参観（事前・事後研究）</t>
  </si>
  <si>
    <t>外国語活動・外国語（小）の評価</t>
  </si>
  <si>
    <t>外国語活動・外国語（小）の効果的な指導のあり方と教材の活用・作成</t>
  </si>
  <si>
    <t>⑥</t>
    <phoneticPr fontId="1"/>
  </si>
  <si>
    <t>特別活動の意義</t>
  </si>
  <si>
    <t>学級活動</t>
  </si>
  <si>
    <t>児童会活動･生徒会活動、クラブ活動(小）、学校行事</t>
  </si>
  <si>
    <t>キャリア教育の意義</t>
  </si>
  <si>
    <t>特別活動の授業参観（事前研究）</t>
    <phoneticPr fontId="1"/>
  </si>
  <si>
    <t>特別活動の授業参観（事前・事後研究）</t>
  </si>
  <si>
    <t>特別活動の授業参観（授業・事後研究）</t>
    <rPh sb="10" eb="12">
      <t>ジュギョウ</t>
    </rPh>
    <phoneticPr fontId="1"/>
  </si>
  <si>
    <t>特別活動の研究授業（指導案の作成と事前・事後研究）</t>
  </si>
  <si>
    <t>特別活動の研究授業（事前研究）</t>
    <phoneticPr fontId="1"/>
  </si>
  <si>
    <t>特別活動の研究授業（授業・事後研究）</t>
    <rPh sb="10" eb="12">
      <t>ジュギョウ</t>
    </rPh>
    <phoneticPr fontId="1"/>
  </si>
  <si>
    <t>学級活動の計画</t>
  </si>
  <si>
    <t>特別活動の評価</t>
  </si>
  <si>
    <t>キャリア教育と進路指導の関係</t>
  </si>
  <si>
    <t>⑦</t>
    <phoneticPr fontId="1"/>
  </si>
  <si>
    <t>生徒指導の意義</t>
  </si>
  <si>
    <t>児童生徒理解と教育相談</t>
  </si>
  <si>
    <t>問題傾向をもつ児童生徒の指導・援助（いじめ、不登校、児童虐待）</t>
  </si>
  <si>
    <t>生徒指導と学級経営</t>
  </si>
  <si>
    <t>生徒指導の全体計画</t>
  </si>
  <si>
    <t>生徒指導事例研究会</t>
  </si>
  <si>
    <t>長期休業中（前後）の生徒指導</t>
  </si>
  <si>
    <t>生徒指導の反省と評価</t>
  </si>
  <si>
    <t>家庭・地域や関係機関との連携</t>
  </si>
  <si>
    <t>携帯電話・スマートフォン等に関する指導</t>
  </si>
  <si>
    <t>①</t>
    <phoneticPr fontId="1"/>
  </si>
  <si>
    <t>○</t>
    <phoneticPr fontId="1"/>
  </si>
  <si>
    <t>①</t>
    <phoneticPr fontId="1"/>
  </si>
  <si>
    <t>教師としての心構え</t>
    <phoneticPr fontId="1"/>
  </si>
  <si>
    <t>○</t>
    <phoneticPr fontId="1"/>
  </si>
  <si>
    <t>①</t>
    <phoneticPr fontId="1"/>
  </si>
  <si>
    <t>授業参観１　　　　（事前研究）</t>
    <phoneticPr fontId="1"/>
  </si>
  <si>
    <t>③</t>
    <phoneticPr fontId="1"/>
  </si>
  <si>
    <t>・</t>
    <phoneticPr fontId="1"/>
  </si>
  <si>
    <t>④</t>
    <phoneticPr fontId="1"/>
  </si>
  <si>
    <t>⑤</t>
    <phoneticPr fontId="1"/>
  </si>
  <si>
    <t>⑥</t>
    <phoneticPr fontId="1"/>
  </si>
  <si>
    <t>⑦</t>
    <phoneticPr fontId="1"/>
  </si>
  <si>
    <t>⑤総合学習</t>
    <rPh sb="1" eb="3">
      <t>ソウゴウ</t>
    </rPh>
    <rPh sb="3" eb="5">
      <t>ガクシュウ</t>
    </rPh>
    <phoneticPr fontId="1"/>
  </si>
  <si>
    <t>※　③教科指導：外国語活動を含む</t>
    <rPh sb="3" eb="5">
      <t>キョウカ</t>
    </rPh>
    <rPh sb="5" eb="7">
      <t>シドウ</t>
    </rPh>
    <rPh sb="8" eb="11">
      <t>ガイコクゴ</t>
    </rPh>
    <rPh sb="11" eb="13">
      <t>カツドウ</t>
    </rPh>
    <rPh sb="14" eb="15">
      <t>フク</t>
    </rPh>
    <phoneticPr fontId="1"/>
  </si>
  <si>
    <t>PTAの組織と運営</t>
    <phoneticPr fontId="1"/>
  </si>
  <si>
    <t>実技研修（水泳指導､ICT機器等）</t>
    <phoneticPr fontId="1"/>
  </si>
  <si>
    <t>道徳科の研究授業（学習指導案の作成）</t>
    <rPh sb="4" eb="6">
      <t>ケンキュウ</t>
    </rPh>
    <rPh sb="9" eb="11">
      <t>ガクシュウ</t>
    </rPh>
    <rPh sb="11" eb="14">
      <t>シドウアン</t>
    </rPh>
    <rPh sb="15" eb="17">
      <t>サクセイ</t>
    </rPh>
    <phoneticPr fontId="1"/>
  </si>
  <si>
    <t>外国語活動の目標と指導の実際</t>
    <phoneticPr fontId="1"/>
  </si>
  <si>
    <t>外国語活動の評価</t>
    <phoneticPr fontId="1"/>
  </si>
  <si>
    <t>外国語活動の効果的な指導の在り方と教材の活用・作成</t>
    <rPh sb="13" eb="14">
      <t>ア</t>
    </rPh>
    <rPh sb="15" eb="16">
      <t>カタ</t>
    </rPh>
    <phoneticPr fontId="1"/>
  </si>
  <si>
    <t>特別活動の研究授業（学習指導案の作成）</t>
    <rPh sb="10" eb="12">
      <t>ガクシュウ</t>
    </rPh>
    <phoneticPr fontId="1"/>
  </si>
  <si>
    <t>休業日の指導</t>
    <rPh sb="2" eb="3">
      <t>ビ</t>
    </rPh>
    <phoneticPr fontId="1"/>
  </si>
  <si>
    <t>現在</t>
    <rPh sb="0" eb="2">
      <t>ゲンザイ</t>
    </rPh>
    <phoneticPr fontId="1"/>
  </si>
  <si>
    <t>PTAの組織と運営</t>
    <phoneticPr fontId="1"/>
  </si>
  <si>
    <t>実技研修（水泳指導､ICT機器等）</t>
    <phoneticPr fontId="1"/>
  </si>
  <si>
    <t>③</t>
    <phoneticPr fontId="1"/>
  </si>
  <si>
    <t>外国語活動の目標と指導の実際</t>
    <phoneticPr fontId="1"/>
  </si>
  <si>
    <t>外国語活動の評価</t>
    <phoneticPr fontId="1"/>
  </si>
  <si>
    <t>外国語活動の効果的な指導の在り方と教材の活用・作成</t>
    <rPh sb="13" eb="14">
      <t>ア</t>
    </rPh>
    <rPh sb="15" eb="16">
      <t>カタ</t>
    </rPh>
    <phoneticPr fontId="1"/>
  </si>
  <si>
    <t>休業日の指導</t>
    <rPh sb="2" eb="3">
      <t>ビ</t>
    </rPh>
    <phoneticPr fontId="1"/>
  </si>
  <si>
    <t>校内における研修（年間120時間以上）の指導項目</t>
    <rPh sb="0" eb="2">
      <t>コウナイ</t>
    </rPh>
    <rPh sb="6" eb="8">
      <t>ケンシュウ</t>
    </rPh>
    <rPh sb="9" eb="11">
      <t>ネンカン</t>
    </rPh>
    <rPh sb="14" eb="16">
      <t>ジカン</t>
    </rPh>
    <rPh sb="16" eb="18">
      <t>イジョウ</t>
    </rPh>
    <rPh sb="20" eb="22">
      <t>シドウ</t>
    </rPh>
    <rPh sb="22" eb="24">
      <t>コウモク</t>
    </rPh>
    <phoneticPr fontId="1"/>
  </si>
  <si>
    <t>PTAの組織と運営</t>
    <phoneticPr fontId="1"/>
  </si>
  <si>
    <t>③　教科指導（外国語活動を含む）</t>
    <rPh sb="7" eb="10">
      <t>ガイコクゴ</t>
    </rPh>
    <rPh sb="10" eb="12">
      <t>カツドウ</t>
    </rPh>
    <rPh sb="13" eb="14">
      <t>フク</t>
    </rPh>
    <phoneticPr fontId="1"/>
  </si>
  <si>
    <t>実技研修（水泳指導､ICT機器等）</t>
    <phoneticPr fontId="1"/>
  </si>
  <si>
    <t>外国語活動の目標と指導の実際</t>
    <phoneticPr fontId="1"/>
  </si>
  <si>
    <t>外国語活動の評価</t>
    <rPh sb="0" eb="5">
      <t>ガイコクゴカツドウ</t>
    </rPh>
    <rPh sb="6" eb="8">
      <t>ヒョウカ</t>
    </rPh>
    <phoneticPr fontId="1"/>
  </si>
  <si>
    <t>外国語活動の効果的な指導の在り方と教材の活用・作成</t>
    <rPh sb="13" eb="14">
      <t>ア</t>
    </rPh>
    <rPh sb="15" eb="16">
      <t>カタ</t>
    </rPh>
    <phoneticPr fontId="1"/>
  </si>
  <si>
    <t>道徳科の研究授業（学習指導案の作成と事前・事後研究）</t>
    <rPh sb="9" eb="11">
      <t>ガクシュウ</t>
    </rPh>
    <rPh sb="11" eb="14">
      <t>シドウアン</t>
    </rPh>
    <rPh sb="15" eb="17">
      <t>サクセイ</t>
    </rPh>
    <phoneticPr fontId="1"/>
  </si>
  <si>
    <t>⑤ 総合的な学習の時間</t>
    <phoneticPr fontId="1"/>
  </si>
  <si>
    <t>特別活動の研究授業（学習指導案の作成と事前・事後研究）</t>
    <rPh sb="10" eb="12">
      <t>ガクシュウ</t>
    </rPh>
    <phoneticPr fontId="1"/>
  </si>
  <si>
    <t>休業日の指導</t>
    <rPh sb="2" eb="3">
      <t>ビ</t>
    </rPh>
    <phoneticPr fontId="1"/>
  </si>
  <si>
    <t>PTAの組織と運営</t>
    <phoneticPr fontId="1"/>
  </si>
  <si>
    <t>※　指導領域ごとに予定時数を計上し、年間120時間を下回らない計画とする。</t>
    <rPh sb="2" eb="4">
      <t>シドウ</t>
    </rPh>
    <rPh sb="4" eb="6">
      <t>リョウイキ</t>
    </rPh>
    <rPh sb="9" eb="11">
      <t>ヨテイ</t>
    </rPh>
    <rPh sb="11" eb="13">
      <t>ジスウ</t>
    </rPh>
    <rPh sb="14" eb="16">
      <t>ケイジョウ</t>
    </rPh>
    <rPh sb="18" eb="20">
      <t>ネンカン</t>
    </rPh>
    <rPh sb="23" eb="25">
      <t>ジカン</t>
    </rPh>
    <rPh sb="26" eb="28">
      <t>シタマワ</t>
    </rPh>
    <rPh sb="31" eb="33">
      <t>ケイカク</t>
    </rPh>
    <phoneticPr fontId="1"/>
  </si>
  <si>
    <t>※　Ａ４判（上質紙）縦に、横書き３～４枚程度で作成する。</t>
    <rPh sb="4" eb="5">
      <t>ハン</t>
    </rPh>
    <rPh sb="6" eb="9">
      <t>ジョウシツシ</t>
    </rPh>
    <rPh sb="10" eb="11">
      <t>タテ</t>
    </rPh>
    <rPh sb="13" eb="15">
      <t>ヨコガ</t>
    </rPh>
    <rPh sb="19" eb="20">
      <t>マイ</t>
    </rPh>
    <rPh sb="20" eb="22">
      <t>テイド</t>
    </rPh>
    <rPh sb="23" eb="25">
      <t>サクセイ</t>
    </rPh>
    <phoneticPr fontId="1"/>
  </si>
  <si>
    <t>教職員の研修</t>
    <rPh sb="0" eb="3">
      <t>キョウショクイン</t>
    </rPh>
    <rPh sb="4" eb="6">
      <t>ケンシュウ</t>
    </rPh>
    <phoneticPr fontId="1"/>
  </si>
  <si>
    <t>個に応じた、個を生かした学習指導</t>
    <rPh sb="0" eb="1">
      <t>コ</t>
    </rPh>
    <rPh sb="2" eb="3">
      <t>オウ</t>
    </rPh>
    <rPh sb="6" eb="7">
      <t>コ</t>
    </rPh>
    <rPh sb="8" eb="9">
      <t>イ</t>
    </rPh>
    <rPh sb="12" eb="16">
      <t>ガクシュウシドウ</t>
    </rPh>
    <phoneticPr fontId="1"/>
  </si>
  <si>
    <t>４つの側面を踏まえた授業づくり</t>
    <rPh sb="3" eb="5">
      <t>ソクメン</t>
    </rPh>
    <rPh sb="6" eb="7">
      <t>フ</t>
    </rPh>
    <rPh sb="10" eb="12">
      <t>ジュギョウ</t>
    </rPh>
    <phoneticPr fontId="1"/>
  </si>
  <si>
    <t>個に応じた、個を生かした学習指導</t>
    <rPh sb="0" eb="1">
      <t>コ</t>
    </rPh>
    <rPh sb="2" eb="3">
      <t>オウ</t>
    </rPh>
    <rPh sb="6" eb="7">
      <t>コ</t>
    </rPh>
    <rPh sb="8" eb="9">
      <t>イ</t>
    </rPh>
    <rPh sb="12" eb="14">
      <t>ガクシュウ</t>
    </rPh>
    <rPh sb="14" eb="16">
      <t>シドウ</t>
    </rPh>
    <phoneticPr fontId="1"/>
  </si>
  <si>
    <t>授業参観（事前・事後研究）</t>
    <phoneticPr fontId="1"/>
  </si>
  <si>
    <t>研究授業（事前・事後研究）</t>
    <phoneticPr fontId="1"/>
  </si>
  <si>
    <t>令和６年度</t>
    <rPh sb="0" eb="2">
      <t>レイワ</t>
    </rPh>
    <rPh sb="3" eb="5">
      <t>ネンド</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</si>
</sst>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平&quot;&quot;成&quot;\ #,##0\ &quot;年&quot;&quot;度&quot;"/>
    <numFmt numFmtId="177" formatCode="m/d;@"/>
  </numFmts>
  <fonts count="26">
    <font>
      <sz val="11"/>
      <name val="ＪＳ明朝"/>
      <family val="1"/>
      <charset val="128"/>
    </font>
    <font>
      <sz val="6"/>
      <name val="ＪＳ明朝"/>
      <family val="1"/>
      <charset val="128"/>
    </font>
    <font>
      <b/>
      <sz val="12"/>
      <color indexed="10"/>
      <name val="ＭＳ Ｐゴシック"/>
      <family val="3"/>
      <charset val="128"/>
    </font>
    <font>
      <sz val="10"/>
      <name val="ＭＳ 明朝"/>
      <family val="1"/>
      <charset val="128"/>
    </font>
    <font>
      <sz val="14"/>
      <name val="ＭＳ 明朝"/>
      <family val="1"/>
      <charset val="128"/>
    </font>
    <font>
      <sz val="9"/>
      <name val="ＭＳ 明朝"/>
      <family val="1"/>
      <charset val="128"/>
    </font>
    <font>
      <sz val="11"/>
      <name val="ＭＳ 明朝"/>
      <family val="1"/>
      <charset val="128"/>
    </font>
    <font>
      <sz val="8"/>
      <name val="ＭＳ 明朝"/>
      <family val="1"/>
      <charset val="128"/>
    </font>
    <font>
      <b/>
      <sz val="9"/>
      <color indexed="81"/>
      <name val="ＭＳ Ｐゴシック"/>
      <family val="3"/>
      <charset val="128"/>
    </font>
    <font>
      <b/>
      <sz val="12"/>
      <name val="ＭＳ 明朝"/>
      <family val="1"/>
      <charset val="128"/>
    </font>
    <font>
      <b/>
      <sz val="12"/>
      <color indexed="11"/>
      <name val="ＭＳ 明朝"/>
      <family val="1"/>
      <charset val="128"/>
    </font>
    <font>
      <b/>
      <sz val="10"/>
      <name val="ＭＳ ゴシック"/>
      <family val="3"/>
      <charset val="128"/>
    </font>
    <font>
      <sz val="9"/>
      <name val="ＪＳ明朝"/>
      <family val="1"/>
      <charset val="128"/>
    </font>
    <font>
      <sz val="11"/>
      <name val="ＪＳ明朝"/>
      <family val="1"/>
      <charset val="128"/>
    </font>
    <font>
      <sz val="14"/>
      <color indexed="11"/>
      <name val="ＭＳ 明朝"/>
      <family val="1"/>
      <charset val="128"/>
    </font>
    <font>
      <b/>
      <sz val="14"/>
      <color indexed="11"/>
      <name val="ＭＳ 明朝"/>
      <family val="1"/>
      <charset val="128"/>
    </font>
    <font>
      <sz val="10"/>
      <color rgb="FFFFFF00"/>
      <name val="ＭＳ 明朝"/>
      <family val="1"/>
      <charset val="128"/>
    </font>
    <font>
      <sz val="12"/>
      <color rgb="FFFFFF00"/>
      <name val="ＭＳ 明朝"/>
      <family val="1"/>
      <charset val="128"/>
    </font>
    <font>
      <sz val="11"/>
      <color theme="1"/>
      <name val="ＭＳ 明朝"/>
      <family val="1"/>
      <charset val="128"/>
    </font>
    <font>
      <sz val="7"/>
      <name val="ＭＳ 明朝"/>
      <family val="1"/>
      <charset val="128"/>
    </font>
    <font>
      <sz val="8"/>
      <color theme="1"/>
      <name val="ＭＳ 明朝"/>
      <family val="1"/>
      <charset val="128"/>
    </font>
    <font>
      <sz val="10"/>
      <name val="ＪＳ明朝"/>
      <family val="1"/>
      <charset val="128"/>
    </font>
    <font>
      <sz val="9"/>
      <name val="ＭＳ Ｐゴシック"/>
      <family val="3"/>
      <charset val="128"/>
    </font>
    <font>
      <sz val="11"/>
      <name val="ＭＳ Ｐゴシック"/>
      <family val="3"/>
      <charset val="128"/>
    </font>
    <font>
      <strike/>
      <sz val="10"/>
      <name val="ＭＳ 明朝"/>
      <family val="1"/>
      <charset val="128"/>
    </font>
    <font>
      <strike/>
      <sz val="8"/>
      <name val="ＭＳ 明朝"/>
      <family val="1"/>
      <charset val="128"/>
    </font>
  </fonts>
  <fills count="3">
    <fill>
      <patternFill patternType="none"/>
    </fill>
    <fill>
      <patternFill patternType="gray125"/>
    </fill>
    <fill>
      <patternFill patternType="solid">
        <fgColor indexed="9"/>
        <bgColor indexed="64"/>
      </patternFill>
    </fill>
  </fills>
  <borders count="6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medium">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diagonalDown="1">
      <left style="medium">
        <color indexed="64"/>
      </left>
      <right/>
      <top style="medium">
        <color indexed="64"/>
      </top>
      <bottom/>
      <diagonal style="thin">
        <color indexed="64"/>
      </diagonal>
    </border>
    <border diagonalDown="1">
      <left/>
      <right/>
      <top style="medium">
        <color indexed="64"/>
      </top>
      <bottom/>
      <diagonal style="thin">
        <color indexed="64"/>
      </diagonal>
    </border>
    <border diagonalDown="1">
      <left style="medium">
        <color indexed="64"/>
      </left>
      <right/>
      <top/>
      <bottom/>
      <diagonal style="thin">
        <color indexed="64"/>
      </diagonal>
    </border>
    <border diagonalDown="1">
      <left/>
      <right/>
      <top/>
      <bottom/>
      <diagonal style="thin">
        <color indexed="64"/>
      </diagonal>
    </border>
    <border>
      <left style="medium">
        <color indexed="64"/>
      </left>
      <right/>
      <top style="thin">
        <color indexed="64"/>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style="medium">
        <color indexed="64"/>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diagonalDown="1">
      <left/>
      <right style="medium">
        <color indexed="64"/>
      </right>
      <top style="medium">
        <color indexed="64"/>
      </top>
      <bottom/>
      <diagonal style="thin">
        <color indexed="64"/>
      </diagonal>
    </border>
    <border diagonalDown="1">
      <left/>
      <right style="medium">
        <color indexed="64"/>
      </right>
      <top/>
      <bottom/>
      <diagonal style="thin">
        <color indexed="64"/>
      </diagonal>
    </border>
    <border>
      <left/>
      <right style="medium">
        <color indexed="64"/>
      </right>
      <top style="double">
        <color indexed="64"/>
      </top>
      <bottom style="thin">
        <color indexed="64"/>
      </bottom>
      <diagonal/>
    </border>
    <border>
      <left/>
      <right style="medium">
        <color indexed="64"/>
      </right>
      <top/>
      <bottom style="medium">
        <color indexed="64"/>
      </bottom>
      <diagonal/>
    </border>
    <border>
      <left style="thin">
        <color indexed="64"/>
      </left>
      <right/>
      <top style="thin">
        <color indexed="64"/>
      </top>
      <bottom style="medium">
        <color indexed="64"/>
      </bottom>
      <diagonal/>
    </border>
  </borders>
  <cellStyleXfs count="1">
    <xf numFmtId="0" fontId="0" fillId="0" borderId="0"/>
  </cellStyleXfs>
  <cellXfs count="255">
    <xf numFmtId="0" fontId="0" fillId="0" borderId="0" xfId="0"/>
    <xf numFmtId="0" fontId="3" fillId="0" borderId="0" xfId="0" applyFont="1" applyAlignment="1" applyProtection="1">
      <alignment vertical="center"/>
      <protection locked="0"/>
    </xf>
    <xf numFmtId="0" fontId="3" fillId="0" borderId="0" xfId="0" applyFont="1" applyAlignment="1" applyProtection="1">
      <alignment vertical="center" shrinkToFit="1"/>
      <protection locked="0"/>
    </xf>
    <xf numFmtId="0" fontId="6" fillId="0" borderId="2" xfId="0" applyFont="1" applyBorder="1" applyAlignment="1" applyProtection="1">
      <alignment horizontal="center" vertical="center"/>
      <protection locked="0"/>
    </xf>
    <xf numFmtId="0" fontId="6" fillId="0" borderId="16" xfId="0" applyFont="1" applyBorder="1" applyAlignment="1" applyProtection="1">
      <alignment horizontal="center" vertical="center"/>
      <protection locked="0"/>
    </xf>
    <xf numFmtId="49" fontId="3" fillId="0" borderId="0" xfId="0" applyNumberFormat="1" applyFont="1" applyAlignment="1" applyProtection="1">
      <alignment horizontal="right" vertical="top" wrapText="1"/>
      <protection locked="0"/>
    </xf>
    <xf numFmtId="49" fontId="3" fillId="0" borderId="0" xfId="0" applyNumberFormat="1" applyFont="1" applyAlignment="1" applyProtection="1">
      <alignment horizontal="right" vertical="top"/>
      <protection locked="0"/>
    </xf>
    <xf numFmtId="49" fontId="3" fillId="0" borderId="0" xfId="0" applyNumberFormat="1" applyFont="1" applyAlignment="1" applyProtection="1">
      <alignment horizontal="right" vertical="center"/>
      <protection locked="0"/>
    </xf>
    <xf numFmtId="0" fontId="3" fillId="0" borderId="0" xfId="0" applyFont="1" applyBorder="1" applyAlignment="1" applyProtection="1">
      <alignment vertical="center" shrinkToFit="1"/>
      <protection locked="0"/>
    </xf>
    <xf numFmtId="0" fontId="0" fillId="0" borderId="0" xfId="0" applyBorder="1" applyAlignment="1" applyProtection="1">
      <alignment vertical="center"/>
      <protection locked="0"/>
    </xf>
    <xf numFmtId="0" fontId="7" fillId="0" borderId="0" xfId="0" applyFont="1" applyBorder="1" applyAlignment="1" applyProtection="1">
      <alignment horizontal="left" vertical="center" shrinkToFit="1"/>
      <protection locked="0"/>
    </xf>
    <xf numFmtId="177" fontId="6" fillId="0" borderId="0" xfId="0" applyNumberFormat="1" applyFont="1" applyBorder="1" applyAlignment="1" applyProtection="1">
      <alignment horizontal="center" vertical="center" shrinkToFit="1"/>
      <protection locked="0"/>
    </xf>
    <xf numFmtId="0" fontId="3" fillId="0" borderId="0" xfId="0" applyFont="1" applyAlignment="1" applyProtection="1">
      <alignment vertical="center" wrapText="1"/>
      <protection locked="0"/>
    </xf>
    <xf numFmtId="0" fontId="0" fillId="0" borderId="0" xfId="0" applyAlignment="1" applyProtection="1">
      <alignment vertical="top" wrapText="1"/>
      <protection locked="0"/>
    </xf>
    <xf numFmtId="0" fontId="14"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3" fillId="0" borderId="0" xfId="0" applyFont="1" applyAlignment="1" applyProtection="1">
      <alignment horizontal="center" vertical="center" shrinkToFit="1"/>
      <protection locked="0"/>
    </xf>
    <xf numFmtId="0" fontId="3" fillId="0" borderId="0" xfId="0" applyFont="1" applyAlignment="1" applyProtection="1">
      <alignment horizontal="left" vertical="center" shrinkToFit="1"/>
      <protection locked="0"/>
    </xf>
    <xf numFmtId="0" fontId="3" fillId="0" borderId="0" xfId="0" quotePrefix="1" applyFont="1" applyAlignment="1" applyProtection="1">
      <alignment horizontal="center" vertical="center" shrinkToFit="1"/>
      <protection locked="0"/>
    </xf>
    <xf numFmtId="0" fontId="7" fillId="0" borderId="0" xfId="0" applyFont="1" applyAlignment="1" applyProtection="1">
      <alignment horizontal="center" vertical="center" shrinkToFit="1"/>
      <protection locked="0"/>
    </xf>
    <xf numFmtId="0" fontId="7" fillId="0" borderId="0" xfId="0" applyFont="1" applyBorder="1" applyAlignment="1" applyProtection="1">
      <alignment horizontal="center" vertical="center"/>
      <protection locked="0"/>
    </xf>
    <xf numFmtId="0" fontId="7" fillId="0" borderId="0" xfId="0" applyFont="1" applyBorder="1" applyAlignment="1" applyProtection="1">
      <alignment vertical="center"/>
      <protection locked="0"/>
    </xf>
    <xf numFmtId="0" fontId="6" fillId="0" borderId="3" xfId="0" applyFont="1" applyBorder="1" applyAlignment="1" applyProtection="1">
      <alignment horizontal="left" vertical="center" indent="1"/>
      <protection locked="0"/>
    </xf>
    <xf numFmtId="0" fontId="6" fillId="0" borderId="0" xfId="0" applyFont="1" applyBorder="1" applyAlignment="1" applyProtection="1">
      <alignment horizontal="center" vertical="center"/>
      <protection locked="0"/>
    </xf>
    <xf numFmtId="0" fontId="7" fillId="0" borderId="0" xfId="0" applyFont="1" applyAlignment="1" applyProtection="1">
      <alignment vertical="center"/>
      <protection locked="0"/>
    </xf>
    <xf numFmtId="0" fontId="16" fillId="0" borderId="0" xfId="0" applyFont="1" applyAlignment="1" applyProtection="1">
      <alignment vertical="center"/>
      <protection locked="0"/>
    </xf>
    <xf numFmtId="0" fontId="3" fillId="0" borderId="0" xfId="0" applyFont="1" applyAlignment="1" applyProtection="1">
      <alignment vertical="center"/>
    </xf>
    <xf numFmtId="0" fontId="3" fillId="0" borderId="0" xfId="0" applyFont="1" applyAlignment="1" applyProtection="1">
      <alignment horizontal="center" vertical="center"/>
    </xf>
    <xf numFmtId="0" fontId="6" fillId="0" borderId="6" xfId="0" applyFont="1" applyBorder="1" applyAlignment="1" applyProtection="1">
      <alignment horizontal="center" vertical="center" shrinkToFit="1"/>
    </xf>
    <xf numFmtId="0" fontId="6" fillId="0" borderId="7" xfId="0" applyFont="1" applyBorder="1" applyAlignment="1" applyProtection="1">
      <alignment horizontal="center" vertical="center" shrinkToFit="1"/>
    </xf>
    <xf numFmtId="0" fontId="6" fillId="0" borderId="56" xfId="0" applyFont="1" applyBorder="1" applyAlignment="1" applyProtection="1">
      <alignment horizontal="center" vertical="center" shrinkToFit="1"/>
    </xf>
    <xf numFmtId="0" fontId="6" fillId="0" borderId="4" xfId="0" applyFont="1" applyBorder="1" applyAlignment="1" applyProtection="1">
      <alignment horizontal="center" vertical="center" shrinkToFit="1"/>
    </xf>
    <xf numFmtId="0" fontId="3" fillId="0" borderId="0" xfId="0" applyFont="1" applyBorder="1" applyAlignment="1" applyProtection="1">
      <alignment horizontal="distributed" vertical="center"/>
    </xf>
    <xf numFmtId="0" fontId="6" fillId="0" borderId="0" xfId="0" applyFont="1" applyBorder="1" applyAlignment="1" applyProtection="1">
      <alignment horizontal="distributed" vertical="center"/>
    </xf>
    <xf numFmtId="0" fontId="6" fillId="0" borderId="0" xfId="0" applyFont="1" applyBorder="1" applyAlignment="1" applyProtection="1">
      <alignment horizontal="center" vertical="center"/>
    </xf>
    <xf numFmtId="0" fontId="3" fillId="0" borderId="0" xfId="0" applyFont="1" applyBorder="1" applyAlignment="1" applyProtection="1">
      <alignment horizontal="center" vertical="center"/>
    </xf>
    <xf numFmtId="0" fontId="0" fillId="0" borderId="0" xfId="0" applyBorder="1" applyAlignment="1" applyProtection="1">
      <alignment horizontal="center" vertical="center"/>
    </xf>
    <xf numFmtId="0" fontId="5" fillId="0" borderId="0" xfId="0" applyFont="1" applyBorder="1" applyAlignment="1" applyProtection="1">
      <alignment horizontal="center" vertical="center" shrinkToFit="1"/>
      <protection locked="0"/>
    </xf>
    <xf numFmtId="0" fontId="7" fillId="0" borderId="0" xfId="0" applyFont="1" applyBorder="1" applyAlignment="1" applyProtection="1">
      <alignment horizontal="center" vertical="center" shrinkToFit="1"/>
      <protection locked="0"/>
    </xf>
    <xf numFmtId="0" fontId="7" fillId="0" borderId="0" xfId="0" applyFont="1" applyBorder="1" applyAlignment="1" applyProtection="1">
      <alignment vertical="center" shrinkToFit="1"/>
      <protection locked="0"/>
    </xf>
    <xf numFmtId="0" fontId="5" fillId="0" borderId="0" xfId="0" applyFont="1" applyBorder="1" applyAlignment="1" applyProtection="1">
      <alignment horizontal="center" vertical="center"/>
      <protection locked="0"/>
    </xf>
    <xf numFmtId="0" fontId="15" fillId="0" borderId="0" xfId="0" applyFont="1" applyBorder="1" applyAlignment="1" applyProtection="1">
      <alignment vertical="center"/>
      <protection locked="0"/>
    </xf>
    <xf numFmtId="0" fontId="3" fillId="0" borderId="0" xfId="0" applyFont="1" applyBorder="1" applyAlignment="1" applyProtection="1">
      <alignment vertical="center"/>
      <protection locked="0"/>
    </xf>
    <xf numFmtId="0" fontId="3" fillId="0" borderId="5" xfId="0" applyFont="1" applyBorder="1" applyAlignment="1" applyProtection="1">
      <alignment horizontal="center" vertical="center" shrinkToFit="1"/>
      <protection locked="0"/>
    </xf>
    <xf numFmtId="0" fontId="6" fillId="0" borderId="8" xfId="0" applyFont="1" applyBorder="1" applyAlignment="1" applyProtection="1">
      <alignment horizontal="center" vertical="center"/>
      <protection locked="0"/>
    </xf>
    <xf numFmtId="0" fontId="6" fillId="0" borderId="5" xfId="0" applyFont="1" applyFill="1" applyBorder="1" applyAlignment="1" applyProtection="1">
      <alignment horizontal="center" vertical="center"/>
      <protection locked="0"/>
    </xf>
    <xf numFmtId="0" fontId="11" fillId="0" borderId="17" xfId="0" applyNumberFormat="1" applyFont="1" applyBorder="1" applyAlignment="1" applyProtection="1">
      <alignment vertical="center" shrinkToFit="1"/>
      <protection locked="0"/>
    </xf>
    <xf numFmtId="0" fontId="11" fillId="0" borderId="18" xfId="0" applyNumberFormat="1" applyFont="1" applyBorder="1" applyAlignment="1" applyProtection="1">
      <alignment vertical="center" shrinkToFit="1"/>
      <protection locked="0"/>
    </xf>
    <xf numFmtId="0" fontId="11" fillId="0" borderId="17" xfId="0" applyNumberFormat="1" applyFont="1" applyFill="1" applyBorder="1" applyAlignment="1" applyProtection="1">
      <alignment vertical="center" shrinkToFit="1"/>
      <protection locked="0"/>
    </xf>
    <xf numFmtId="0" fontId="11" fillId="0" borderId="19" xfId="0" applyNumberFormat="1" applyFont="1" applyBorder="1" applyAlignment="1" applyProtection="1">
      <alignment vertical="center" shrinkToFit="1"/>
      <protection locked="0"/>
    </xf>
    <xf numFmtId="0" fontId="5" fillId="0" borderId="0" xfId="0" applyFont="1" applyBorder="1" applyAlignment="1" applyProtection="1">
      <alignment vertical="center"/>
      <protection locked="0"/>
    </xf>
    <xf numFmtId="0" fontId="11" fillId="0" borderId="20" xfId="0" applyNumberFormat="1" applyFont="1" applyBorder="1" applyAlignment="1" applyProtection="1">
      <alignment vertical="center" shrinkToFit="1"/>
      <protection locked="0"/>
    </xf>
    <xf numFmtId="0" fontId="11" fillId="0" borderId="21" xfId="0" applyNumberFormat="1" applyFont="1" applyBorder="1" applyAlignment="1" applyProtection="1">
      <alignment vertical="center" shrinkToFit="1"/>
      <protection locked="0"/>
    </xf>
    <xf numFmtId="0" fontId="11" fillId="0" borderId="20" xfId="0" applyNumberFormat="1" applyFont="1" applyFill="1" applyBorder="1" applyAlignment="1" applyProtection="1">
      <alignment vertical="center" shrinkToFit="1"/>
      <protection locked="0"/>
    </xf>
    <xf numFmtId="0" fontId="11" fillId="0" borderId="1" xfId="0" applyNumberFormat="1" applyFont="1" applyBorder="1" applyAlignment="1" applyProtection="1">
      <alignment vertical="center" shrinkToFit="1"/>
      <protection locked="0"/>
    </xf>
    <xf numFmtId="0" fontId="5" fillId="0" borderId="0" xfId="0" applyFont="1" applyBorder="1" applyAlignment="1" applyProtection="1">
      <alignment vertical="center" shrinkToFit="1"/>
      <protection locked="0"/>
    </xf>
    <xf numFmtId="0" fontId="11" fillId="0" borderId="22" xfId="0" applyNumberFormat="1" applyFont="1" applyBorder="1" applyAlignment="1" applyProtection="1">
      <alignment vertical="center" shrinkToFit="1"/>
      <protection locked="0"/>
    </xf>
    <xf numFmtId="0" fontId="11" fillId="0" borderId="23" xfId="0" applyNumberFormat="1" applyFont="1" applyBorder="1" applyAlignment="1" applyProtection="1">
      <alignment vertical="center" shrinkToFit="1"/>
      <protection locked="0"/>
    </xf>
    <xf numFmtId="0" fontId="11" fillId="0" borderId="22" xfId="0" applyNumberFormat="1" applyFont="1" applyFill="1" applyBorder="1" applyAlignment="1" applyProtection="1">
      <alignment vertical="center" shrinkToFit="1"/>
      <protection locked="0"/>
    </xf>
    <xf numFmtId="0" fontId="11" fillId="0" borderId="24" xfId="0" applyNumberFormat="1" applyFont="1" applyBorder="1" applyAlignment="1" applyProtection="1">
      <alignment vertical="center" shrinkToFit="1"/>
      <protection locked="0"/>
    </xf>
    <xf numFmtId="0" fontId="17" fillId="0" borderId="0" xfId="0" applyFont="1" applyAlignment="1" applyProtection="1">
      <alignment vertical="center"/>
      <protection locked="0"/>
    </xf>
    <xf numFmtId="0" fontId="5" fillId="0" borderId="0" xfId="0" applyFont="1" applyBorder="1" applyAlignment="1" applyProtection="1">
      <alignment horizontal="center" vertical="center"/>
    </xf>
    <xf numFmtId="0" fontId="6" fillId="0" borderId="0" xfId="0" applyFont="1" applyBorder="1" applyAlignment="1" applyProtection="1">
      <alignment horizontal="center" vertical="center" shrinkToFit="1"/>
    </xf>
    <xf numFmtId="0" fontId="18" fillId="0" borderId="1" xfId="0" applyFont="1" applyBorder="1" applyAlignment="1">
      <alignment horizontal="center" vertical="center" shrinkToFit="1"/>
    </xf>
    <xf numFmtId="0" fontId="18" fillId="0" borderId="15" xfId="0" applyFont="1" applyBorder="1" applyAlignment="1">
      <alignment horizontal="center" vertical="center" shrinkToFit="1"/>
    </xf>
    <xf numFmtId="0" fontId="18" fillId="0" borderId="63" xfId="0" applyFont="1" applyBorder="1" applyAlignment="1">
      <alignment horizontal="center" vertical="center" shrinkToFit="1"/>
    </xf>
    <xf numFmtId="0" fontId="6" fillId="0" borderId="0" xfId="0" applyFont="1" applyBorder="1" applyAlignment="1" applyProtection="1">
      <alignment vertical="center"/>
      <protection locked="0"/>
    </xf>
    <xf numFmtId="0" fontId="5" fillId="0" borderId="0" xfId="0" applyFont="1" applyAlignment="1" applyProtection="1">
      <alignment vertical="center"/>
      <protection locked="0"/>
    </xf>
    <xf numFmtId="0" fontId="6" fillId="0" borderId="0" xfId="0" applyFont="1" applyAlignment="1" applyProtection="1">
      <alignment vertical="center"/>
      <protection locked="0"/>
    </xf>
    <xf numFmtId="0" fontId="5" fillId="0" borderId="15" xfId="0" applyFont="1" applyBorder="1" applyAlignment="1" applyProtection="1">
      <alignment horizontal="center" vertical="center"/>
      <protection locked="0"/>
    </xf>
    <xf numFmtId="0" fontId="19" fillId="0" borderId="0" xfId="0" applyFont="1" applyAlignment="1" applyProtection="1">
      <alignment vertical="center"/>
    </xf>
    <xf numFmtId="0" fontId="20" fillId="0" borderId="0" xfId="0" applyFont="1" applyAlignment="1" applyProtection="1">
      <alignment vertical="center"/>
    </xf>
    <xf numFmtId="0" fontId="5" fillId="0" borderId="0" xfId="0" applyFont="1" applyFill="1" applyBorder="1" applyAlignment="1" applyProtection="1">
      <alignment horizontal="center" vertical="center"/>
      <protection locked="0"/>
    </xf>
    <xf numFmtId="0" fontId="5" fillId="0" borderId="10" xfId="0" applyFont="1" applyBorder="1" applyAlignment="1" applyProtection="1">
      <alignment horizontal="center" vertical="center" shrinkToFit="1"/>
    </xf>
    <xf numFmtId="0" fontId="5" fillId="0" borderId="1" xfId="0" applyFont="1" applyBorder="1" applyAlignment="1" applyProtection="1">
      <alignment horizontal="center" vertical="center" shrinkToFit="1"/>
    </xf>
    <xf numFmtId="0" fontId="5" fillId="0" borderId="15" xfId="0" applyFont="1" applyBorder="1" applyAlignment="1" applyProtection="1">
      <alignment horizontal="center" vertical="center" shrinkToFit="1"/>
    </xf>
    <xf numFmtId="0" fontId="5" fillId="0" borderId="15" xfId="0" applyFont="1" applyBorder="1" applyAlignment="1" applyProtection="1">
      <alignment horizontal="center" vertical="center"/>
      <protection locked="0"/>
    </xf>
    <xf numFmtId="0" fontId="5" fillId="0" borderId="25" xfId="0" applyFont="1" applyBorder="1" applyAlignment="1" applyProtection="1">
      <alignment horizontal="center" vertical="center"/>
      <protection locked="0"/>
    </xf>
    <xf numFmtId="0" fontId="5" fillId="0" borderId="1" xfId="0" applyFont="1" applyBorder="1" applyAlignment="1" applyProtection="1">
      <alignment horizontal="center" vertical="center" shrinkToFit="1"/>
      <protection locked="0"/>
    </xf>
    <xf numFmtId="0" fontId="5" fillId="0" borderId="1" xfId="0" applyFont="1" applyBorder="1" applyAlignment="1" applyProtection="1">
      <alignment horizontal="center" vertical="center"/>
      <protection locked="0"/>
    </xf>
    <xf numFmtId="176" fontId="4" fillId="0" borderId="0" xfId="0" applyNumberFormat="1" applyFont="1" applyAlignment="1" applyProtection="1">
      <alignment horizontal="center" vertical="center"/>
      <protection locked="0"/>
    </xf>
    <xf numFmtId="0" fontId="4" fillId="0" borderId="0" xfId="0" applyFont="1" applyAlignment="1" applyProtection="1">
      <alignment horizontal="center" vertical="center"/>
      <protection locked="0"/>
    </xf>
    <xf numFmtId="0" fontId="3" fillId="0" borderId="0" xfId="0" applyFont="1" applyAlignment="1" applyProtection="1">
      <alignment vertical="top" wrapText="1"/>
      <protection locked="0"/>
    </xf>
    <xf numFmtId="0" fontId="5" fillId="0" borderId="0" xfId="0" applyFont="1" applyBorder="1" applyAlignment="1" applyProtection="1">
      <alignment horizontal="center" vertical="center" shrinkToFit="1"/>
      <protection locked="0"/>
    </xf>
    <xf numFmtId="0" fontId="3" fillId="0" borderId="0" xfId="0" applyFont="1" applyFill="1" applyAlignment="1" applyProtection="1">
      <alignment horizontal="center" vertical="center"/>
      <protection locked="0"/>
    </xf>
    <xf numFmtId="0" fontId="6" fillId="0" borderId="0" xfId="0" applyFont="1" applyFill="1"/>
    <xf numFmtId="0" fontId="6" fillId="0" borderId="0" xfId="0" applyFont="1" applyFill="1" applyBorder="1" applyAlignment="1" applyProtection="1">
      <alignment vertical="center"/>
      <protection locked="0"/>
    </xf>
    <xf numFmtId="0" fontId="5" fillId="0" borderId="0" xfId="0" applyFont="1" applyFill="1" applyAlignment="1" applyProtection="1">
      <alignment vertical="center"/>
      <protection locked="0"/>
    </xf>
    <xf numFmtId="0" fontId="3" fillId="0" borderId="0" xfId="0" applyFont="1" applyFill="1" applyAlignment="1" applyProtection="1">
      <alignment vertical="center"/>
      <protection locked="0"/>
    </xf>
    <xf numFmtId="0" fontId="6" fillId="0" borderId="0" xfId="0" applyFont="1" applyFill="1" applyAlignment="1" applyProtection="1">
      <alignment vertical="center"/>
      <protection locked="0"/>
    </xf>
    <xf numFmtId="0" fontId="5" fillId="0" borderId="0" xfId="0" applyFont="1" applyFill="1" applyAlignment="1">
      <alignment horizontal="center" vertical="center"/>
    </xf>
    <xf numFmtId="0" fontId="5" fillId="0" borderId="0" xfId="0" applyFont="1" applyFill="1" applyBorder="1" applyAlignment="1" applyProtection="1">
      <alignment vertical="center"/>
      <protection locked="0"/>
    </xf>
    <xf numFmtId="0" fontId="5" fillId="0" borderId="0" xfId="0" applyFont="1" applyFill="1" applyAlignment="1" applyProtection="1">
      <alignment horizontal="center" vertical="center"/>
      <protection locked="0"/>
    </xf>
    <xf numFmtId="0" fontId="5" fillId="0" borderId="15" xfId="0" applyFont="1" applyFill="1" applyBorder="1" applyAlignment="1" applyProtection="1">
      <alignment horizontal="center" vertical="center"/>
      <protection locked="0"/>
    </xf>
    <xf numFmtId="0" fontId="7" fillId="0" borderId="0" xfId="0" applyFont="1" applyFill="1" applyBorder="1" applyAlignment="1" applyProtection="1">
      <alignment horizontal="center" vertical="center"/>
      <protection locked="0"/>
    </xf>
    <xf numFmtId="0" fontId="0" fillId="0" borderId="0" xfId="0" applyFont="1" applyFill="1"/>
    <xf numFmtId="0" fontId="22" fillId="0" borderId="15" xfId="0" applyFont="1" applyFill="1" applyBorder="1" applyAlignment="1" applyProtection="1">
      <alignment horizontal="center" vertical="center"/>
      <protection locked="0"/>
    </xf>
    <xf numFmtId="0" fontId="6" fillId="0" borderId="1" xfId="0" applyFont="1" applyBorder="1" applyAlignment="1">
      <alignment horizontal="center" vertical="center" shrinkToFit="1"/>
    </xf>
    <xf numFmtId="0" fontId="6" fillId="0" borderId="15" xfId="0" applyFont="1" applyBorder="1" applyAlignment="1">
      <alignment horizontal="center" vertical="center" shrinkToFit="1"/>
    </xf>
    <xf numFmtId="0" fontId="6" fillId="0" borderId="63" xfId="0" applyFont="1" applyBorder="1" applyAlignment="1">
      <alignment horizontal="center" vertical="center" shrinkToFit="1"/>
    </xf>
    <xf numFmtId="0" fontId="7" fillId="0" borderId="0" xfId="0" applyFont="1" applyAlignment="1" applyProtection="1">
      <alignment vertical="center"/>
    </xf>
    <xf numFmtId="0" fontId="0" fillId="0" borderId="0" xfId="0" applyFont="1" applyBorder="1" applyAlignment="1" applyProtection="1">
      <alignment vertical="center"/>
      <protection locked="0"/>
    </xf>
    <xf numFmtId="0" fontId="22" fillId="0" borderId="15" xfId="0" applyFont="1" applyBorder="1" applyAlignment="1" applyProtection="1">
      <alignment horizontal="center" vertical="center"/>
      <protection locked="0"/>
    </xf>
    <xf numFmtId="0" fontId="0" fillId="0" borderId="0" xfId="0" applyFont="1" applyBorder="1" applyAlignment="1" applyProtection="1">
      <alignment vertical="center" shrinkToFit="1"/>
      <protection locked="0"/>
    </xf>
    <xf numFmtId="0" fontId="25" fillId="0" borderId="0" xfId="0" applyFont="1" applyBorder="1" applyAlignment="1" applyProtection="1">
      <alignment horizontal="left" vertical="center" shrinkToFit="1"/>
      <protection locked="0"/>
    </xf>
    <xf numFmtId="14" fontId="3" fillId="0" borderId="0" xfId="0" applyNumberFormat="1" applyFont="1" applyBorder="1" applyAlignment="1" applyProtection="1">
      <alignment horizontal="center" vertical="center" shrinkToFit="1"/>
      <protection locked="0"/>
    </xf>
    <xf numFmtId="0" fontId="3" fillId="0" borderId="15" xfId="0" applyFont="1" applyBorder="1" applyAlignment="1" applyProtection="1">
      <alignment horizontal="distributed" vertical="center"/>
    </xf>
    <xf numFmtId="0" fontId="3" fillId="0" borderId="26" xfId="0" applyFont="1" applyBorder="1" applyAlignment="1" applyProtection="1">
      <alignment horizontal="distributed" vertical="center"/>
    </xf>
    <xf numFmtId="0" fontId="3" fillId="0" borderId="25" xfId="0" applyFont="1" applyBorder="1" applyAlignment="1" applyProtection="1">
      <alignment horizontal="distributed" vertical="center"/>
    </xf>
    <xf numFmtId="0" fontId="18" fillId="0" borderId="15" xfId="0" applyFont="1" applyBorder="1" applyAlignment="1">
      <alignment horizontal="center" vertical="center" shrinkToFit="1"/>
    </xf>
    <xf numFmtId="0" fontId="18" fillId="0" borderId="25" xfId="0" applyFont="1" applyBorder="1" applyAlignment="1">
      <alignment horizontal="center" vertical="center" shrinkToFit="1"/>
    </xf>
    <xf numFmtId="0" fontId="3" fillId="0" borderId="9" xfId="0" applyFont="1" applyBorder="1" applyAlignment="1" applyProtection="1">
      <alignment horizontal="center" vertical="center"/>
    </xf>
    <xf numFmtId="0" fontId="0" fillId="0" borderId="12" xfId="0" applyBorder="1" applyAlignment="1" applyProtection="1">
      <alignment horizontal="center" vertical="center"/>
    </xf>
    <xf numFmtId="0" fontId="3" fillId="0" borderId="0" xfId="0" applyFont="1" applyAlignment="1" applyProtection="1">
      <alignment vertical="center" wrapText="1"/>
      <protection locked="0"/>
    </xf>
    <xf numFmtId="0" fontId="3" fillId="0" borderId="27" xfId="0" applyFont="1" applyBorder="1" applyAlignment="1" applyProtection="1">
      <alignment horizontal="distributed" vertical="center"/>
    </xf>
    <xf numFmtId="0" fontId="3" fillId="0" borderId="15" xfId="0" applyFont="1" applyBorder="1" applyAlignment="1" applyProtection="1">
      <alignment horizontal="distributed" vertical="center" wrapText="1" shrinkToFit="1"/>
    </xf>
    <xf numFmtId="0" fontId="3" fillId="0" borderId="25" xfId="0" applyFont="1" applyBorder="1" applyAlignment="1" applyProtection="1">
      <alignment horizontal="distributed" vertical="center" wrapText="1" shrinkToFit="1"/>
    </xf>
    <xf numFmtId="0" fontId="5" fillId="0" borderId="28" xfId="0" applyFont="1" applyBorder="1" applyAlignment="1" applyProtection="1">
      <alignment horizontal="center" vertical="center" shrinkToFit="1"/>
    </xf>
    <xf numFmtId="0" fontId="5" fillId="0" borderId="3" xfId="0" applyFont="1" applyBorder="1" applyAlignment="1" applyProtection="1">
      <alignment horizontal="center" vertical="center" shrinkToFit="1"/>
    </xf>
    <xf numFmtId="0" fontId="5" fillId="0" borderId="29" xfId="0" applyFont="1" applyBorder="1" applyAlignment="1" applyProtection="1">
      <alignment horizontal="center" vertical="center" shrinkToFit="1"/>
    </xf>
    <xf numFmtId="0" fontId="5" fillId="0" borderId="30" xfId="0" applyFont="1" applyBorder="1" applyAlignment="1" applyProtection="1">
      <alignment horizontal="center" vertical="center" shrinkToFit="1"/>
    </xf>
    <xf numFmtId="0" fontId="5" fillId="0" borderId="32" xfId="0" applyFont="1" applyBorder="1" applyAlignment="1" applyProtection="1">
      <alignment horizontal="center" vertical="center" shrinkToFit="1"/>
    </xf>
    <xf numFmtId="0" fontId="5" fillId="0" borderId="31" xfId="0" applyFont="1" applyBorder="1" applyAlignment="1" applyProtection="1">
      <alignment horizontal="center" vertical="center" shrinkToFit="1"/>
    </xf>
    <xf numFmtId="0" fontId="5" fillId="0" borderId="15" xfId="0" applyFont="1" applyBorder="1" applyAlignment="1" applyProtection="1">
      <alignment horizontal="center" vertical="center" shrinkToFit="1"/>
    </xf>
    <xf numFmtId="0" fontId="0" fillId="0" borderId="25" xfId="0" applyBorder="1" applyAlignment="1" applyProtection="1">
      <alignment horizontal="center" vertical="center" shrinkToFit="1"/>
    </xf>
    <xf numFmtId="0" fontId="5" fillId="0" borderId="26" xfId="0" applyFont="1" applyBorder="1" applyAlignment="1" applyProtection="1">
      <alignment horizontal="center" vertical="center" shrinkToFit="1"/>
    </xf>
    <xf numFmtId="0" fontId="5" fillId="0" borderId="25" xfId="0" applyFont="1" applyBorder="1" applyAlignment="1" applyProtection="1">
      <alignment horizontal="center" vertical="center" shrinkToFit="1"/>
    </xf>
    <xf numFmtId="0" fontId="3" fillId="0" borderId="20" xfId="0" applyFont="1" applyBorder="1" applyAlignment="1" applyProtection="1">
      <alignment vertical="center" shrinkToFit="1"/>
      <protection locked="0"/>
    </xf>
    <xf numFmtId="0" fontId="3" fillId="0" borderId="1" xfId="0" applyFont="1" applyBorder="1" applyAlignment="1" applyProtection="1">
      <alignment vertical="center" shrinkToFit="1"/>
      <protection locked="0"/>
    </xf>
    <xf numFmtId="0" fontId="0" fillId="0" borderId="1" xfId="0" applyBorder="1" applyAlignment="1" applyProtection="1">
      <alignment vertical="center"/>
      <protection locked="0"/>
    </xf>
    <xf numFmtId="0" fontId="9" fillId="0" borderId="1" xfId="0" applyFont="1" applyBorder="1" applyAlignment="1" applyProtection="1">
      <alignment horizontal="left" vertical="center" shrinkToFit="1"/>
      <protection locked="0"/>
    </xf>
    <xf numFmtId="0" fontId="0" fillId="0" borderId="1" xfId="0" applyBorder="1" applyAlignment="1" applyProtection="1">
      <alignment vertical="center" shrinkToFit="1"/>
      <protection locked="0"/>
    </xf>
    <xf numFmtId="0" fontId="0" fillId="0" borderId="21" xfId="0" applyBorder="1" applyAlignment="1" applyProtection="1">
      <alignment vertical="center" shrinkToFit="1"/>
      <protection locked="0"/>
    </xf>
    <xf numFmtId="0" fontId="3" fillId="0" borderId="9" xfId="0" applyFont="1" applyBorder="1" applyAlignment="1" applyProtection="1">
      <alignment vertical="center" shrinkToFit="1"/>
      <protection locked="0"/>
    </xf>
    <xf numFmtId="0" fontId="3" fillId="0" borderId="11" xfId="0" applyFont="1" applyBorder="1" applyAlignment="1" applyProtection="1">
      <alignment vertical="center" shrinkToFit="1"/>
      <protection locked="0"/>
    </xf>
    <xf numFmtId="0" fontId="0" fillId="0" borderId="11" xfId="0" applyBorder="1" applyAlignment="1" applyProtection="1">
      <alignment vertical="center"/>
      <protection locked="0"/>
    </xf>
    <xf numFmtId="0" fontId="9" fillId="0" borderId="11" xfId="0" applyFont="1" applyBorder="1" applyAlignment="1" applyProtection="1">
      <alignment horizontal="left" vertical="center" shrinkToFit="1"/>
      <protection locked="0"/>
    </xf>
    <xf numFmtId="0" fontId="0" fillId="0" borderId="11" xfId="0" applyBorder="1" applyAlignment="1" applyProtection="1">
      <alignment vertical="center" shrinkToFit="1"/>
      <protection locked="0"/>
    </xf>
    <xf numFmtId="0" fontId="0" fillId="0" borderId="12" xfId="0" applyBorder="1" applyAlignment="1" applyProtection="1">
      <alignment vertical="center" shrinkToFit="1"/>
      <protection locked="0"/>
    </xf>
    <xf numFmtId="0" fontId="3" fillId="0" borderId="34" xfId="0" applyFont="1" applyBorder="1" applyAlignment="1" applyProtection="1">
      <alignment horizontal="center" vertical="center"/>
      <protection locked="0"/>
    </xf>
    <xf numFmtId="0" fontId="3" fillId="0" borderId="35" xfId="0" applyFont="1" applyBorder="1" applyAlignment="1" applyProtection="1">
      <alignment horizontal="center" vertical="center"/>
      <protection locked="0"/>
    </xf>
    <xf numFmtId="0" fontId="3" fillId="0" borderId="35" xfId="0" applyFont="1" applyBorder="1" applyAlignment="1" applyProtection="1">
      <alignment horizontal="center" vertical="center" shrinkToFit="1"/>
      <protection locked="0"/>
    </xf>
    <xf numFmtId="0" fontId="3" fillId="0" borderId="36" xfId="0" applyFont="1" applyBorder="1" applyAlignment="1" applyProtection="1">
      <alignment horizontal="center" vertical="center" shrinkToFit="1"/>
      <protection locked="0"/>
    </xf>
    <xf numFmtId="0" fontId="5" fillId="0" borderId="0" xfId="0" applyFont="1" applyAlignment="1" applyProtection="1">
      <alignment horizontal="left" vertical="center" indent="1"/>
      <protection locked="0"/>
    </xf>
    <xf numFmtId="0" fontId="10" fillId="0" borderId="33" xfId="0" applyFont="1" applyBorder="1" applyAlignment="1" applyProtection="1">
      <alignment vertical="center" shrinkToFit="1"/>
      <protection locked="0"/>
    </xf>
    <xf numFmtId="0" fontId="0" fillId="0" borderId="33" xfId="0" applyBorder="1" applyAlignment="1" applyProtection="1">
      <alignment vertical="center" shrinkToFit="1"/>
      <protection locked="0"/>
    </xf>
    <xf numFmtId="0" fontId="5" fillId="0" borderId="15" xfId="0" applyFont="1" applyBorder="1" applyAlignment="1" applyProtection="1">
      <alignment horizontal="center" vertical="center"/>
      <protection locked="0"/>
    </xf>
    <xf numFmtId="0" fontId="5" fillId="0" borderId="26" xfId="0" applyFont="1" applyBorder="1" applyAlignment="1" applyProtection="1">
      <alignment horizontal="center" vertical="center"/>
      <protection locked="0"/>
    </xf>
    <xf numFmtId="0" fontId="5" fillId="0" borderId="25" xfId="0" applyFont="1" applyBorder="1" applyAlignment="1" applyProtection="1">
      <alignment horizontal="center" vertical="center"/>
      <protection locked="0"/>
    </xf>
    <xf numFmtId="0" fontId="5" fillId="0" borderId="26" xfId="0" applyFont="1" applyBorder="1" applyAlignment="1" applyProtection="1">
      <alignment vertical="center" shrinkToFit="1"/>
      <protection locked="0"/>
    </xf>
    <xf numFmtId="0" fontId="0" fillId="0" borderId="25" xfId="0" applyFont="1" applyBorder="1" applyAlignment="1" applyProtection="1">
      <alignment vertical="center" shrinkToFit="1"/>
      <protection locked="0"/>
    </xf>
    <xf numFmtId="0" fontId="5" fillId="0" borderId="15" xfId="0" applyFont="1" applyBorder="1" applyAlignment="1" applyProtection="1">
      <alignment horizontal="center" vertical="center" shrinkToFit="1"/>
      <protection locked="0"/>
    </xf>
    <xf numFmtId="0" fontId="5" fillId="0" borderId="25" xfId="0" applyFont="1" applyBorder="1" applyAlignment="1" applyProtection="1">
      <alignment horizontal="center" vertical="center" shrinkToFit="1"/>
      <protection locked="0"/>
    </xf>
    <xf numFmtId="0" fontId="6" fillId="0" borderId="15" xfId="0" applyFont="1" applyBorder="1" applyAlignment="1" applyProtection="1">
      <alignment horizontal="center" vertical="center"/>
      <protection locked="0"/>
    </xf>
    <xf numFmtId="0" fontId="6" fillId="0" borderId="25" xfId="0" applyFont="1" applyBorder="1" applyAlignment="1" applyProtection="1">
      <alignment horizontal="center" vertical="center"/>
      <protection locked="0"/>
    </xf>
    <xf numFmtId="0" fontId="3" fillId="0" borderId="15" xfId="0" applyFont="1" applyBorder="1" applyAlignment="1" applyProtection="1">
      <alignment horizontal="distributed" vertical="center" wrapText="1"/>
    </xf>
    <xf numFmtId="0" fontId="21" fillId="0" borderId="25" xfId="0" applyFont="1" applyBorder="1" applyAlignment="1" applyProtection="1">
      <alignment horizontal="distributed" vertical="center" wrapText="1"/>
    </xf>
    <xf numFmtId="0" fontId="5" fillId="0" borderId="3" xfId="0" applyFont="1" applyBorder="1" applyAlignment="1" applyProtection="1">
      <alignment horizontal="left" vertical="center" indent="1"/>
      <protection locked="0"/>
    </xf>
    <xf numFmtId="0" fontId="6" fillId="0" borderId="3" xfId="0" applyFont="1" applyBorder="1" applyAlignment="1" applyProtection="1">
      <alignment horizontal="center" vertical="center"/>
      <protection locked="0"/>
    </xf>
    <xf numFmtId="0" fontId="5" fillId="0" borderId="1" xfId="0" applyFont="1" applyBorder="1" applyAlignment="1" applyProtection="1">
      <alignment horizontal="center" vertical="center" shrinkToFit="1"/>
      <protection locked="0"/>
    </xf>
    <xf numFmtId="0" fontId="6" fillId="0" borderId="1" xfId="0" applyFont="1" applyBorder="1" applyAlignment="1" applyProtection="1">
      <alignment horizontal="center" vertical="center"/>
      <protection locked="0"/>
    </xf>
    <xf numFmtId="0" fontId="5" fillId="0" borderId="1" xfId="0" applyFont="1" applyBorder="1" applyAlignment="1" applyProtection="1">
      <alignment horizontal="center" vertical="center"/>
      <protection locked="0"/>
    </xf>
    <xf numFmtId="0" fontId="6" fillId="2" borderId="1" xfId="0" applyFont="1" applyFill="1" applyBorder="1" applyAlignment="1" applyProtection="1">
      <alignment horizontal="center" vertical="center"/>
      <protection locked="0"/>
    </xf>
    <xf numFmtId="0" fontId="6" fillId="0" borderId="15" xfId="0" applyFont="1" applyBorder="1" applyAlignment="1" applyProtection="1">
      <alignment horizontal="center" vertical="center" shrinkToFit="1"/>
      <protection locked="0"/>
    </xf>
    <xf numFmtId="0" fontId="6" fillId="0" borderId="25" xfId="0" applyFont="1" applyBorder="1" applyAlignment="1" applyProtection="1">
      <alignment horizontal="center" vertical="center" shrinkToFit="1"/>
      <protection locked="0"/>
    </xf>
    <xf numFmtId="0" fontId="6" fillId="2" borderId="15" xfId="0" applyFont="1" applyFill="1" applyBorder="1" applyAlignment="1" applyProtection="1">
      <alignment horizontal="center" vertical="center" shrinkToFit="1"/>
      <protection locked="0"/>
    </xf>
    <xf numFmtId="0" fontId="6" fillId="2" borderId="25" xfId="0" applyFont="1" applyFill="1" applyBorder="1" applyAlignment="1" applyProtection="1">
      <alignment horizontal="center" vertical="center" shrinkToFit="1"/>
      <protection locked="0"/>
    </xf>
    <xf numFmtId="0" fontId="5" fillId="0" borderId="26" xfId="0" applyFont="1" applyFill="1" applyBorder="1" applyAlignment="1" applyProtection="1">
      <alignment vertical="center" shrinkToFit="1"/>
      <protection locked="0"/>
    </xf>
    <xf numFmtId="0" fontId="5" fillId="0" borderId="25" xfId="0" applyFont="1" applyFill="1" applyBorder="1" applyAlignment="1" applyProtection="1">
      <alignment vertical="center" shrinkToFit="1"/>
      <protection locked="0"/>
    </xf>
    <xf numFmtId="176" fontId="4" fillId="0" borderId="0" xfId="0" applyNumberFormat="1" applyFont="1" applyAlignment="1" applyProtection="1">
      <alignment horizontal="center" vertical="center"/>
      <protection locked="0"/>
    </xf>
    <xf numFmtId="0" fontId="4" fillId="0" borderId="0" xfId="0" applyFont="1" applyAlignment="1" applyProtection="1">
      <alignment horizontal="center" vertical="center"/>
      <protection locked="0"/>
    </xf>
    <xf numFmtId="0" fontId="3" fillId="0" borderId="32" xfId="0" applyFont="1" applyBorder="1" applyAlignment="1" applyProtection="1">
      <alignment vertical="center"/>
      <protection locked="0"/>
    </xf>
    <xf numFmtId="0" fontId="3" fillId="0" borderId="26" xfId="0" applyFont="1" applyBorder="1" applyAlignment="1" applyProtection="1">
      <alignment vertical="center"/>
      <protection locked="0"/>
    </xf>
    <xf numFmtId="0" fontId="3" fillId="0" borderId="0" xfId="0" applyFont="1" applyAlignment="1" applyProtection="1">
      <alignment vertical="top" wrapText="1"/>
      <protection locked="0"/>
    </xf>
    <xf numFmtId="0" fontId="6" fillId="0" borderId="26" xfId="0" applyFont="1" applyBorder="1" applyAlignment="1" applyProtection="1">
      <alignment horizontal="center" vertical="center" shrinkToFit="1"/>
      <protection locked="0"/>
    </xf>
    <xf numFmtId="0" fontId="0" fillId="0" borderId="25" xfId="0" applyFont="1" applyBorder="1" applyAlignment="1" applyProtection="1">
      <alignment horizontal="center" vertical="center" shrinkToFit="1"/>
      <protection locked="0"/>
    </xf>
    <xf numFmtId="0" fontId="0" fillId="0" borderId="25" xfId="0" applyFont="1" applyFill="1" applyBorder="1" applyAlignment="1" applyProtection="1">
      <alignment vertical="center" shrinkToFit="1"/>
      <protection locked="0"/>
    </xf>
    <xf numFmtId="0" fontId="22" fillId="0" borderId="15" xfId="0" applyFont="1" applyBorder="1" applyAlignment="1" applyProtection="1">
      <alignment horizontal="center" vertical="center"/>
      <protection locked="0"/>
    </xf>
    <xf numFmtId="0" fontId="22" fillId="0" borderId="26" xfId="0" applyFont="1" applyBorder="1" applyAlignment="1" applyProtection="1">
      <alignment horizontal="center" vertical="center"/>
      <protection locked="0"/>
    </xf>
    <xf numFmtId="0" fontId="22" fillId="0" borderId="25" xfId="0" applyFont="1" applyBorder="1" applyAlignment="1" applyProtection="1">
      <alignment horizontal="center" vertical="center"/>
      <protection locked="0"/>
    </xf>
    <xf numFmtId="0" fontId="22" fillId="0" borderId="26" xfId="0" applyFont="1" applyFill="1" applyBorder="1" applyAlignment="1" applyProtection="1">
      <alignment vertical="center" shrinkToFit="1"/>
      <protection locked="0"/>
    </xf>
    <xf numFmtId="0" fontId="23" fillId="0" borderId="25" xfId="0" applyFont="1" applyFill="1" applyBorder="1" applyAlignment="1" applyProtection="1">
      <alignment vertical="center" shrinkToFit="1"/>
      <protection locked="0"/>
    </xf>
    <xf numFmtId="0" fontId="0" fillId="0" borderId="25" xfId="0" applyFill="1" applyBorder="1" applyAlignment="1" applyProtection="1">
      <alignment vertical="center" shrinkToFit="1"/>
      <protection locked="0"/>
    </xf>
    <xf numFmtId="0" fontId="3" fillId="0" borderId="0" xfId="0" applyFont="1" applyBorder="1" applyAlignment="1" applyProtection="1">
      <alignment horizontal="center" vertical="center" shrinkToFit="1"/>
      <protection locked="0"/>
    </xf>
    <xf numFmtId="0" fontId="24" fillId="0" borderId="0" xfId="0" applyFont="1" applyBorder="1" applyAlignment="1" applyProtection="1">
      <alignment horizontal="center" vertical="center" shrinkToFit="1"/>
      <protection locked="0"/>
    </xf>
    <xf numFmtId="0" fontId="6" fillId="2" borderId="1" xfId="0" applyFont="1" applyFill="1" applyBorder="1" applyAlignment="1" applyProtection="1">
      <alignment horizontal="center" vertical="center" shrinkToFit="1"/>
      <protection locked="0"/>
    </xf>
    <xf numFmtId="0" fontId="0" fillId="0" borderId="25" xfId="0" applyFont="1" applyBorder="1" applyAlignment="1" applyProtection="1">
      <alignment horizontal="center" vertical="center" shrinkToFit="1"/>
    </xf>
    <xf numFmtId="0" fontId="6" fillId="0" borderId="15" xfId="0" applyFont="1" applyBorder="1" applyAlignment="1">
      <alignment horizontal="center" vertical="center" shrinkToFit="1"/>
    </xf>
    <xf numFmtId="0" fontId="6" fillId="0" borderId="25" xfId="0" applyFont="1" applyBorder="1" applyAlignment="1">
      <alignment horizontal="center" vertical="center" shrinkToFit="1"/>
    </xf>
    <xf numFmtId="0" fontId="3" fillId="0" borderId="14" xfId="0" applyFont="1" applyBorder="1" applyAlignment="1" applyProtection="1">
      <alignment horizontal="center" vertical="center"/>
    </xf>
    <xf numFmtId="0" fontId="0" fillId="0" borderId="57" xfId="0" applyFont="1" applyBorder="1" applyAlignment="1" applyProtection="1">
      <alignment horizontal="center" vertical="center"/>
    </xf>
    <xf numFmtId="0" fontId="0" fillId="0" borderId="0" xfId="0" applyFont="1" applyAlignment="1" applyProtection="1">
      <alignment vertical="top" wrapText="1"/>
      <protection locked="0"/>
    </xf>
    <xf numFmtId="0" fontId="5" fillId="0" borderId="0" xfId="0" applyFont="1" applyBorder="1" applyAlignment="1" applyProtection="1">
      <alignment horizontal="center" vertical="center" shrinkToFit="1"/>
      <protection locked="0"/>
    </xf>
    <xf numFmtId="0" fontId="12" fillId="0" borderId="0" xfId="0" applyFont="1" applyBorder="1" applyAlignment="1" applyProtection="1">
      <alignment vertical="center" shrinkToFit="1"/>
      <protection locked="0"/>
    </xf>
    <xf numFmtId="0" fontId="3" fillId="0" borderId="48" xfId="0" applyFont="1" applyBorder="1" applyAlignment="1" applyProtection="1">
      <alignment horizontal="left" vertical="center" shrinkToFit="1"/>
      <protection locked="0"/>
    </xf>
    <xf numFmtId="0" fontId="3" fillId="0" borderId="26" xfId="0" applyFont="1" applyBorder="1" applyAlignment="1" applyProtection="1">
      <alignment horizontal="left" vertical="center" shrinkToFit="1"/>
      <protection locked="0"/>
    </xf>
    <xf numFmtId="0" fontId="3" fillId="0" borderId="27" xfId="0" applyFont="1" applyBorder="1" applyAlignment="1" applyProtection="1">
      <alignment horizontal="left" vertical="center" shrinkToFit="1"/>
      <protection locked="0"/>
    </xf>
    <xf numFmtId="0" fontId="11" fillId="0" borderId="15" xfId="0" applyNumberFormat="1" applyFont="1" applyBorder="1" applyAlignment="1" applyProtection="1">
      <alignment vertical="center" shrinkToFit="1"/>
      <protection locked="0"/>
    </xf>
    <xf numFmtId="0" fontId="11" fillId="0" borderId="25" xfId="0" applyNumberFormat="1" applyFont="1" applyBorder="1" applyAlignment="1" applyProtection="1">
      <alignment vertical="center" shrinkToFit="1"/>
      <protection locked="0"/>
    </xf>
    <xf numFmtId="0" fontId="5" fillId="0" borderId="0" xfId="0" applyFont="1" applyAlignment="1" applyProtection="1">
      <alignment vertical="center" shrinkToFit="1"/>
      <protection locked="0"/>
    </xf>
    <xf numFmtId="0" fontId="0" fillId="0" borderId="0" xfId="0" applyFont="1" applyAlignment="1" applyProtection="1">
      <alignment vertical="center" shrinkToFit="1"/>
      <protection locked="0"/>
    </xf>
    <xf numFmtId="0" fontId="10" fillId="0" borderId="0" xfId="0" applyFont="1" applyBorder="1" applyAlignment="1" applyProtection="1">
      <alignment vertical="center" shrinkToFit="1"/>
      <protection locked="0"/>
    </xf>
    <xf numFmtId="0" fontId="0" fillId="0" borderId="0" xfId="0" applyBorder="1" applyAlignment="1" applyProtection="1">
      <alignment vertical="center" shrinkToFit="1"/>
      <protection locked="0"/>
    </xf>
    <xf numFmtId="0" fontId="9" fillId="0" borderId="33" xfId="0" applyFont="1" applyBorder="1" applyAlignment="1" applyProtection="1">
      <alignment horizontal="left" vertical="center" indent="1" shrinkToFit="1"/>
      <protection locked="0"/>
    </xf>
    <xf numFmtId="0" fontId="13" fillId="0" borderId="33" xfId="0" applyFont="1" applyBorder="1" applyAlignment="1" applyProtection="1">
      <alignment horizontal="left" vertical="center" indent="1" shrinkToFit="1"/>
      <protection locked="0"/>
    </xf>
    <xf numFmtId="0" fontId="13" fillId="0" borderId="0" xfId="0" applyFont="1" applyBorder="1" applyAlignment="1" applyProtection="1">
      <alignment horizontal="left" vertical="center" indent="1" shrinkToFit="1"/>
      <protection locked="0"/>
    </xf>
    <xf numFmtId="0" fontId="0" fillId="0" borderId="0" xfId="0" applyBorder="1" applyAlignment="1" applyProtection="1">
      <alignment horizontal="left" vertical="center" indent="1" shrinkToFit="1"/>
      <protection locked="0"/>
    </xf>
    <xf numFmtId="0" fontId="3" fillId="0" borderId="44" xfId="0" applyFont="1" applyBorder="1" applyAlignment="1" applyProtection="1">
      <alignment horizontal="center" vertical="center"/>
      <protection locked="0"/>
    </xf>
    <xf numFmtId="0" fontId="3" fillId="0" borderId="45" xfId="0" applyFont="1" applyBorder="1" applyAlignment="1" applyProtection="1">
      <alignment horizontal="center" vertical="center"/>
      <protection locked="0"/>
    </xf>
    <xf numFmtId="0" fontId="3" fillId="0" borderId="59" xfId="0" applyFont="1" applyBorder="1" applyAlignment="1" applyProtection="1">
      <alignment horizontal="center" vertical="center"/>
      <protection locked="0"/>
    </xf>
    <xf numFmtId="0" fontId="6" fillId="0" borderId="46" xfId="0" applyFont="1" applyBorder="1" applyAlignment="1" applyProtection="1">
      <alignment horizontal="center" vertical="center"/>
      <protection locked="0"/>
    </xf>
    <xf numFmtId="0" fontId="6" fillId="0" borderId="47" xfId="0" applyFont="1" applyBorder="1" applyAlignment="1" applyProtection="1">
      <alignment horizontal="center" vertical="center"/>
      <protection locked="0"/>
    </xf>
    <xf numFmtId="0" fontId="6" fillId="0" borderId="60" xfId="0" applyFont="1" applyBorder="1" applyAlignment="1" applyProtection="1">
      <alignment horizontal="center" vertical="center"/>
      <protection locked="0"/>
    </xf>
    <xf numFmtId="0" fontId="3" fillId="0" borderId="37" xfId="0" applyFont="1" applyBorder="1" applyAlignment="1" applyProtection="1">
      <alignment horizontal="center" vertical="center"/>
      <protection locked="0"/>
    </xf>
    <xf numFmtId="0" fontId="6" fillId="0" borderId="38" xfId="0" applyFont="1" applyBorder="1" applyAlignment="1" applyProtection="1">
      <alignment horizontal="center" vertical="center"/>
      <protection locked="0"/>
    </xf>
    <xf numFmtId="0" fontId="6" fillId="0" borderId="39" xfId="0" applyFont="1" applyBorder="1" applyAlignment="1" applyProtection="1">
      <alignment horizontal="center" vertical="center"/>
      <protection locked="0"/>
    </xf>
    <xf numFmtId="0" fontId="6" fillId="0" borderId="13" xfId="0" applyFont="1" applyBorder="1" applyAlignment="1" applyProtection="1">
      <alignment horizontal="center" vertical="center"/>
      <protection locked="0"/>
    </xf>
    <xf numFmtId="0" fontId="6" fillId="0" borderId="32" xfId="0" applyFont="1" applyBorder="1" applyAlignment="1" applyProtection="1">
      <alignment horizontal="center" vertical="center"/>
      <protection locked="0"/>
    </xf>
    <xf numFmtId="0" fontId="6" fillId="0" borderId="40"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42" xfId="0" applyFont="1" applyBorder="1" applyAlignment="1" applyProtection="1">
      <alignment horizontal="center" vertical="center"/>
      <protection locked="0"/>
    </xf>
    <xf numFmtId="0" fontId="3" fillId="0" borderId="43" xfId="0" applyFont="1" applyBorder="1" applyAlignment="1" applyProtection="1">
      <alignment horizontal="center" vertical="center"/>
      <protection locked="0"/>
    </xf>
    <xf numFmtId="14" fontId="3" fillId="0" borderId="0" xfId="0" applyNumberFormat="1" applyFont="1" applyBorder="1" applyAlignment="1" applyProtection="1">
      <alignment vertical="center" shrinkToFit="1"/>
      <protection locked="0"/>
    </xf>
    <xf numFmtId="0" fontId="0" fillId="0" borderId="0" xfId="0" applyBorder="1" applyAlignment="1" applyProtection="1">
      <alignment vertical="center"/>
      <protection locked="0"/>
    </xf>
    <xf numFmtId="0" fontId="3" fillId="0" borderId="48" xfId="0" applyFont="1" applyBorder="1" applyAlignment="1" applyProtection="1">
      <alignment horizontal="center" vertical="center"/>
      <protection locked="0"/>
    </xf>
    <xf numFmtId="0" fontId="3" fillId="0" borderId="26" xfId="0" applyFont="1" applyBorder="1" applyAlignment="1" applyProtection="1">
      <alignment horizontal="center" vertical="center"/>
      <protection locked="0"/>
    </xf>
    <xf numFmtId="0" fontId="3" fillId="0" borderId="25" xfId="0" applyFont="1" applyBorder="1" applyAlignment="1" applyProtection="1">
      <alignment horizontal="center" vertical="center"/>
      <protection locked="0"/>
    </xf>
    <xf numFmtId="0" fontId="9" fillId="0" borderId="58" xfId="0" applyFont="1" applyBorder="1" applyAlignment="1" applyProtection="1">
      <alignment horizontal="left" vertical="center" shrinkToFit="1"/>
      <protection locked="0"/>
    </xf>
    <xf numFmtId="0" fontId="9" fillId="0" borderId="57" xfId="0" applyFont="1" applyBorder="1" applyAlignment="1" applyProtection="1">
      <alignment horizontal="left" vertical="center" shrinkToFit="1"/>
      <protection locked="0"/>
    </xf>
    <xf numFmtId="0" fontId="9" fillId="0" borderId="26" xfId="0" applyFont="1" applyBorder="1" applyAlignment="1" applyProtection="1">
      <alignment horizontal="left" vertical="center" shrinkToFit="1"/>
      <protection locked="0"/>
    </xf>
    <xf numFmtId="0" fontId="9" fillId="0" borderId="27" xfId="0" applyFont="1" applyBorder="1" applyAlignment="1" applyProtection="1">
      <alignment horizontal="left" vertical="center" shrinkToFit="1"/>
      <protection locked="0"/>
    </xf>
    <xf numFmtId="0" fontId="3" fillId="0" borderId="53" xfId="0" applyFont="1" applyBorder="1" applyAlignment="1" applyProtection="1">
      <alignment horizontal="left" vertical="center" shrinkToFit="1"/>
      <protection locked="0"/>
    </xf>
    <xf numFmtId="0" fontId="3" fillId="0" borderId="33" xfId="0" applyFont="1" applyBorder="1" applyAlignment="1" applyProtection="1">
      <alignment horizontal="left" vertical="center" shrinkToFit="1"/>
      <protection locked="0"/>
    </xf>
    <xf numFmtId="0" fontId="3" fillId="0" borderId="62" xfId="0" applyFont="1" applyBorder="1" applyAlignment="1" applyProtection="1">
      <alignment horizontal="left" vertical="center" shrinkToFit="1"/>
      <protection locked="0"/>
    </xf>
    <xf numFmtId="0" fontId="11" fillId="0" borderId="54" xfId="0" applyNumberFormat="1" applyFont="1" applyBorder="1" applyAlignment="1" applyProtection="1">
      <alignment vertical="center" shrinkToFit="1"/>
      <protection locked="0"/>
    </xf>
    <xf numFmtId="0" fontId="11" fillId="0" borderId="55" xfId="0" applyNumberFormat="1" applyFont="1" applyBorder="1" applyAlignment="1" applyProtection="1">
      <alignment vertical="center" shrinkToFit="1"/>
      <protection locked="0"/>
    </xf>
    <xf numFmtId="0" fontId="3" fillId="0" borderId="48" xfId="0" applyFont="1" applyBorder="1" applyAlignment="1" applyProtection="1">
      <alignment horizontal="left" vertical="center"/>
      <protection locked="0"/>
    </xf>
    <xf numFmtId="0" fontId="3" fillId="0" borderId="26" xfId="0" applyFont="1" applyBorder="1" applyAlignment="1" applyProtection="1">
      <alignment horizontal="left" vertical="center"/>
      <protection locked="0"/>
    </xf>
    <xf numFmtId="0" fontId="3" fillId="0" borderId="27" xfId="0" applyFont="1" applyBorder="1" applyAlignment="1" applyProtection="1">
      <alignment horizontal="left" vertical="center"/>
      <protection locked="0"/>
    </xf>
    <xf numFmtId="0" fontId="3" fillId="0" borderId="15" xfId="0" applyFont="1" applyBorder="1" applyAlignment="1" applyProtection="1">
      <alignment horizontal="center" vertical="center"/>
      <protection locked="0"/>
    </xf>
    <xf numFmtId="0" fontId="3" fillId="0" borderId="27" xfId="0" applyFont="1" applyBorder="1" applyAlignment="1" applyProtection="1">
      <alignment horizontal="center" vertical="center"/>
      <protection locked="0"/>
    </xf>
    <xf numFmtId="0" fontId="3" fillId="0" borderId="28" xfId="0" applyFont="1" applyBorder="1" applyAlignment="1" applyProtection="1">
      <alignment horizontal="center" vertical="center"/>
      <protection locked="0"/>
    </xf>
    <xf numFmtId="0" fontId="6" fillId="0" borderId="29" xfId="0" applyFont="1" applyBorder="1" applyAlignment="1" applyProtection="1">
      <alignment horizontal="center" vertical="center"/>
      <protection locked="0"/>
    </xf>
    <xf numFmtId="0" fontId="3" fillId="0" borderId="51" xfId="0" applyFont="1" applyBorder="1" applyAlignment="1" applyProtection="1">
      <alignment horizontal="left" vertical="center" shrinkToFit="1"/>
      <protection locked="0"/>
    </xf>
    <xf numFmtId="0" fontId="3" fillId="0" borderId="52" xfId="0" applyFont="1" applyBorder="1" applyAlignment="1" applyProtection="1">
      <alignment horizontal="left" vertical="center" shrinkToFit="1"/>
      <protection locked="0"/>
    </xf>
    <xf numFmtId="0" fontId="3" fillId="0" borderId="61" xfId="0" applyFont="1" applyBorder="1" applyAlignment="1" applyProtection="1">
      <alignment horizontal="left" vertical="center" shrinkToFit="1"/>
      <protection locked="0"/>
    </xf>
    <xf numFmtId="0" fontId="11" fillId="0" borderId="49" xfId="0" applyNumberFormat="1" applyFont="1" applyBorder="1" applyAlignment="1" applyProtection="1">
      <alignment vertical="center" shrinkToFit="1"/>
      <protection locked="0"/>
    </xf>
    <xf numFmtId="0" fontId="11" fillId="0" borderId="50" xfId="0" applyNumberFormat="1" applyFont="1" applyBorder="1" applyAlignment="1" applyProtection="1">
      <alignment vertical="center" shrinkToFit="1"/>
      <protection locked="0"/>
    </xf>
    <xf numFmtId="0" fontId="5" fillId="0" borderId="1" xfId="0" applyFont="1" applyFill="1" applyBorder="1" applyAlignment="1" applyProtection="1">
      <alignment horizontal="center" vertical="center"/>
      <protection locked="0"/>
    </xf>
    <xf numFmtId="0" fontId="5" fillId="0" borderId="15" xfId="0" applyFont="1" applyFill="1" applyBorder="1" applyAlignment="1" applyProtection="1">
      <alignment horizontal="center" vertical="center"/>
      <protection locked="0"/>
    </xf>
    <xf numFmtId="0" fontId="5" fillId="0" borderId="26" xfId="0" applyFont="1" applyFill="1" applyBorder="1" applyAlignment="1" applyProtection="1">
      <alignment horizontal="center" vertical="center"/>
      <protection locked="0"/>
    </xf>
    <xf numFmtId="0" fontId="5" fillId="0" borderId="25" xfId="0" applyFont="1" applyFill="1" applyBorder="1" applyAlignment="1" applyProtection="1">
      <alignment horizontal="center" vertical="center"/>
      <protection locked="0"/>
    </xf>
    <xf numFmtId="0" fontId="22" fillId="0" borderId="15" xfId="0" applyFont="1" applyFill="1" applyBorder="1" applyAlignment="1" applyProtection="1">
      <alignment horizontal="center" vertical="center"/>
      <protection locked="0"/>
    </xf>
    <xf numFmtId="0" fontId="22" fillId="0" borderId="26" xfId="0" applyFont="1" applyFill="1" applyBorder="1" applyAlignment="1" applyProtection="1">
      <alignment horizontal="center" vertical="center"/>
      <protection locked="0"/>
    </xf>
    <xf numFmtId="0" fontId="22" fillId="0" borderId="25" xfId="0" applyFont="1" applyFill="1" applyBorder="1" applyAlignment="1" applyProtection="1">
      <alignment horizontal="center" vertical="center"/>
      <protection locked="0"/>
    </xf>
  </cellXfs>
  <cellStyles count="1">
    <cellStyle name="標準" xfId="0" builtinId="0"/>
  </cellStyles>
  <dxfs count="35">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ndense val="0"/>
        <extend val="0"/>
        <color indexed="12"/>
      </font>
    </dxf>
    <dxf>
      <font>
        <condense val="0"/>
        <extend val="0"/>
        <color indexed="13"/>
      </font>
    </dxf>
    <dxf>
      <font>
        <condense val="0"/>
        <extend val="0"/>
        <color indexed="12"/>
      </font>
    </dxf>
    <dxf>
      <font>
        <condense val="0"/>
        <extend val="0"/>
        <color indexed="13"/>
      </font>
    </dxf>
    <dxf>
      <fill>
        <patternFill>
          <bgColor indexed="45"/>
        </patternFill>
      </fill>
    </dxf>
    <dxf>
      <fill>
        <patternFill>
          <bgColor rgb="FFFF99FF"/>
        </patternFill>
      </fill>
    </dxf>
    <dxf>
      <fill>
        <patternFill>
          <bgColor rgb="FFFF99CC"/>
        </patternFill>
      </fill>
    </dxf>
    <dxf>
      <font>
        <condense val="0"/>
        <extend val="0"/>
        <color indexed="12"/>
      </font>
    </dxf>
    <dxf>
      <font>
        <condense val="0"/>
        <extend val="0"/>
        <color indexed="13"/>
      </font>
    </dxf>
    <dxf>
      <fill>
        <patternFill>
          <bgColor indexed="45"/>
        </patternFill>
      </fill>
    </dxf>
    <dxf>
      <fill>
        <patternFill>
          <bgColor indexed="45"/>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ndense val="0"/>
        <extend val="0"/>
        <color indexed="12"/>
      </font>
    </dxf>
    <dxf>
      <font>
        <condense val="0"/>
        <extend val="0"/>
        <color indexed="13"/>
      </font>
    </dxf>
    <dxf>
      <font>
        <condense val="0"/>
        <extend val="0"/>
        <color indexed="12"/>
      </font>
    </dxf>
    <dxf>
      <font>
        <condense val="0"/>
        <extend val="0"/>
        <color indexed="13"/>
      </font>
    </dxf>
    <dxf>
      <fill>
        <patternFill>
          <bgColor rgb="FFFF99CC"/>
        </patternFill>
      </fill>
    </dxf>
    <dxf>
      <fill>
        <patternFill>
          <bgColor rgb="FFFF99CC"/>
        </patternFill>
      </fill>
    </dxf>
    <dxf>
      <fill>
        <patternFill>
          <bgColor rgb="FFFF99CC"/>
        </patternFill>
      </fill>
    </dxf>
    <dxf>
      <font>
        <condense val="0"/>
        <extend val="0"/>
        <color indexed="12"/>
      </font>
    </dxf>
    <dxf>
      <font>
        <condense val="0"/>
        <extend val="0"/>
        <color indexed="13"/>
      </font>
    </dxf>
    <dxf>
      <fill>
        <patternFill>
          <bgColor rgb="FFFF99CC"/>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20</xdr:col>
      <xdr:colOff>124557</xdr:colOff>
      <xdr:row>15</xdr:row>
      <xdr:rowOff>87921</xdr:rowOff>
    </xdr:from>
    <xdr:to>
      <xdr:col>30</xdr:col>
      <xdr:colOff>371475</xdr:colOff>
      <xdr:row>24</xdr:row>
      <xdr:rowOff>142874</xdr:rowOff>
    </xdr:to>
    <xdr:sp macro="" textlink="">
      <xdr:nvSpPr>
        <xdr:cNvPr id="2" name="Rectangle 563">
          <a:extLst>
            <a:ext uri="{FF2B5EF4-FFF2-40B4-BE49-F238E27FC236}">
              <a16:creationId xmlns:a16="http://schemas.microsoft.com/office/drawing/2014/main" id="{00000000-0008-0000-0000-000002000000}"/>
            </a:ext>
          </a:extLst>
        </xdr:cNvPr>
        <xdr:cNvSpPr>
          <a:spLocks noChangeArrowheads="1"/>
        </xdr:cNvSpPr>
      </xdr:nvSpPr>
      <xdr:spPr bwMode="auto">
        <a:xfrm>
          <a:off x="7068282" y="3402621"/>
          <a:ext cx="3875943" cy="2112353"/>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1">
            <a:defRPr sz="1000"/>
          </a:pPr>
          <a:r>
            <a:rPr lang="ja-JP" altLang="en-US" sz="1200" b="0" i="0" strike="noStrike">
              <a:solidFill>
                <a:srgbClr val="000000"/>
              </a:solidFill>
              <a:latin typeface="ＪＳ明朝"/>
              <a:ea typeface="ＪＳ明朝"/>
            </a:rPr>
            <a:t>注意</a:t>
          </a:r>
        </a:p>
        <a:p>
          <a:pPr algn="l" rtl="1">
            <a:defRPr sz="1000"/>
          </a:pPr>
          <a:r>
            <a:rPr lang="ja-JP" altLang="en-US" sz="1200" b="0" i="0" strike="noStrike">
              <a:solidFill>
                <a:srgbClr val="000000"/>
              </a:solidFill>
              <a:latin typeface="ＪＳ明朝"/>
              <a:ea typeface="ＪＳ明朝"/>
            </a:rPr>
            <a:t>　月別指導計画に記入すると、下記の指導時間が集計されます。</a:t>
          </a:r>
          <a:endParaRPr lang="en-US" altLang="ja-JP" sz="1200" b="0" i="0" strike="noStrike">
            <a:solidFill>
              <a:srgbClr val="000000"/>
            </a:solidFill>
            <a:latin typeface="ＪＳ明朝"/>
            <a:ea typeface="ＪＳ明朝"/>
          </a:endParaRPr>
        </a:p>
        <a:p>
          <a:pPr algn="l" rtl="1">
            <a:defRPr sz="1000"/>
          </a:pPr>
          <a:r>
            <a:rPr lang="ja-JP" altLang="en-US" sz="1200" b="0" i="0" strike="noStrike">
              <a:solidFill>
                <a:srgbClr val="000000"/>
              </a:solidFill>
              <a:latin typeface="ＪＳ明朝"/>
              <a:ea typeface="ＪＳ明朝"/>
            </a:rPr>
            <a:t>以下の行は、集計のために関数が入力してありますので、行を増やすときは、</a:t>
          </a:r>
          <a:r>
            <a:rPr lang="ja-JP" altLang="en-US" sz="1200" b="1" i="0" strike="noStrike">
              <a:solidFill>
                <a:srgbClr val="0000FF"/>
              </a:solidFill>
              <a:latin typeface="ＪＳ明朝"/>
              <a:ea typeface="ＪＳ明朝"/>
            </a:rPr>
            <a:t>行をコピー</a:t>
          </a:r>
          <a:r>
            <a:rPr lang="ja-JP" altLang="en-US" sz="1200" b="0" i="0" strike="noStrike">
              <a:solidFill>
                <a:srgbClr val="000000"/>
              </a:solidFill>
              <a:latin typeface="ＪＳ明朝"/>
              <a:ea typeface="ＪＳ明朝"/>
            </a:rPr>
            <a:t>して</a:t>
          </a:r>
          <a:r>
            <a:rPr lang="ja-JP" altLang="en-US" sz="1200" b="1" i="0" strike="noStrike">
              <a:solidFill>
                <a:srgbClr val="0000FF"/>
              </a:solidFill>
              <a:latin typeface="ＪＳ明朝"/>
              <a:ea typeface="ＪＳ明朝"/>
            </a:rPr>
            <a:t>「コピーしたセルの挿入」をクリック</a:t>
          </a:r>
          <a:r>
            <a:rPr lang="ja-JP" altLang="en-US" sz="1200" b="0" i="0" strike="noStrike">
              <a:solidFill>
                <a:srgbClr val="000000"/>
              </a:solidFill>
              <a:latin typeface="ＪＳ明朝"/>
              <a:ea typeface="ＪＳ明朝"/>
            </a:rPr>
            <a:t>してください。</a:t>
          </a:r>
          <a:endParaRPr lang="en-US" altLang="ja-JP" sz="1200" b="0" i="0" strike="noStrike">
            <a:solidFill>
              <a:srgbClr val="000000"/>
            </a:solidFill>
            <a:latin typeface="ＪＳ明朝"/>
            <a:ea typeface="ＪＳ明朝"/>
          </a:endParaRPr>
        </a:p>
        <a:p>
          <a:pPr algn="l" rtl="1">
            <a:defRPr sz="1000"/>
          </a:pPr>
          <a:r>
            <a:rPr lang="ja-JP" altLang="en-US" sz="1200" b="0" i="0" strike="noStrike">
              <a:solidFill>
                <a:srgbClr val="000000"/>
              </a:solidFill>
              <a:latin typeface="ＪＳ明朝"/>
              <a:ea typeface="ＪＳ明朝"/>
            </a:rPr>
            <a:t>　単純に行挿入をしますと時数が正しく集計されない場合があります</a:t>
          </a:r>
          <a:r>
            <a:rPr lang="en-US" altLang="ja-JP" sz="1200" b="0" i="0" strike="noStrike">
              <a:solidFill>
                <a:srgbClr val="000000"/>
              </a:solidFill>
              <a:latin typeface="ＪＳ明朝"/>
              <a:ea typeface="ＪＳ明朝"/>
            </a:rPr>
            <a:t>(</a:t>
          </a:r>
          <a:r>
            <a:rPr lang="ja-JP" altLang="ja-JP" sz="1200" b="0" i="0">
              <a:effectLst/>
              <a:latin typeface="+mn-lt"/>
              <a:ea typeface="+mn-ea"/>
              <a:cs typeface="+mn-cs"/>
            </a:rPr>
            <a:t>行を減らす際は、行を指定して削除をします</a:t>
          </a:r>
          <a:r>
            <a:rPr lang="ja-JP" altLang="en-US" sz="1200" b="0" i="0">
              <a:effectLst/>
              <a:latin typeface="+mn-lt"/>
              <a:ea typeface="+mn-ea"/>
              <a:cs typeface="+mn-cs"/>
            </a:rPr>
            <a:t>）</a:t>
          </a:r>
          <a:r>
            <a:rPr lang="ja-JP" altLang="ja-JP" sz="1200" b="0" i="0">
              <a:effectLst/>
              <a:latin typeface="+mn-lt"/>
              <a:ea typeface="+mn-ea"/>
              <a:cs typeface="+mn-cs"/>
            </a:rPr>
            <a:t>。</a:t>
          </a:r>
          <a:endParaRPr lang="en-US" altLang="ja-JP" sz="1200" b="0" i="0">
            <a:effectLst/>
            <a:latin typeface="+mn-lt"/>
            <a:ea typeface="+mn-ea"/>
            <a:cs typeface="+mn-cs"/>
          </a:endParaRPr>
        </a:p>
        <a:p>
          <a:pPr algn="l" rtl="1">
            <a:defRPr sz="1000"/>
          </a:pPr>
          <a:r>
            <a:rPr lang="ja-JP" altLang="en-US" sz="1200" b="0" i="0">
              <a:effectLst/>
              <a:latin typeface="+mn-lt"/>
              <a:ea typeface="+mn-ea"/>
              <a:cs typeface="+mn-cs"/>
            </a:rPr>
            <a:t>　</a:t>
          </a:r>
          <a:r>
            <a:rPr lang="ja-JP" altLang="ja-JP" sz="1200" b="0" i="0">
              <a:effectLst/>
              <a:latin typeface="+mn-lt"/>
              <a:ea typeface="+mn-ea"/>
              <a:cs typeface="+mn-cs"/>
            </a:rPr>
            <a:t>なお、（２）各領域の指導時間計画の表の関数は削除しないよう、ご注意ください。</a:t>
          </a:r>
          <a:endParaRPr lang="en-US" altLang="ja-JP" sz="1050" b="0" i="0">
            <a:effectLst/>
            <a:latin typeface="+mn-lt"/>
            <a:ea typeface="+mn-ea"/>
            <a:cs typeface="+mn-cs"/>
          </a:endParaRPr>
        </a:p>
        <a:p>
          <a:pPr algn="l" rtl="1">
            <a:defRPr sz="1000"/>
          </a:pPr>
          <a:r>
            <a:rPr lang="ja-JP" altLang="en-US" sz="1200" b="0" i="0">
              <a:effectLst/>
              <a:latin typeface="+mn-lt"/>
              <a:ea typeface="+mn-ea"/>
              <a:cs typeface="+mn-cs"/>
            </a:rPr>
            <a:t>　</a:t>
          </a:r>
          <a:r>
            <a:rPr lang="ja-JP" altLang="ja-JP" sz="1200" b="0" i="0">
              <a:effectLst/>
              <a:latin typeface="+mn-lt"/>
              <a:ea typeface="+mn-ea"/>
              <a:cs typeface="+mn-cs"/>
            </a:rPr>
            <a:t>また、指導項目については、右のシートからコピーして貼り付けていただいても結構です。</a:t>
          </a:r>
          <a:endParaRPr lang="ja-JP" altLang="ja-JP" sz="1050">
            <a:effectLst/>
          </a:endParaRPr>
        </a:p>
        <a:p>
          <a:pPr algn="l" rtl="1">
            <a:lnSpc>
              <a:spcPts val="1300"/>
            </a:lnSpc>
            <a:defRPr sz="1000"/>
          </a:pPr>
          <a:endParaRPr lang="en-US" altLang="ja-JP" sz="1100" b="0" i="0" strike="noStrike">
            <a:solidFill>
              <a:srgbClr val="000000"/>
            </a:solidFill>
            <a:latin typeface="ＪＳ明朝"/>
            <a:ea typeface="ＪＳ明朝"/>
          </a:endParaRPr>
        </a:p>
      </xdr:txBody>
    </xdr:sp>
    <xdr:clientData/>
  </xdr:twoCellAnchor>
  <xdr:twoCellAnchor>
    <xdr:from>
      <xdr:col>20</xdr:col>
      <xdr:colOff>218341</xdr:colOff>
      <xdr:row>174</xdr:row>
      <xdr:rowOff>178774</xdr:rowOff>
    </xdr:from>
    <xdr:to>
      <xdr:col>27</xdr:col>
      <xdr:colOff>171450</xdr:colOff>
      <xdr:row>190</xdr:row>
      <xdr:rowOff>85725</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162066" y="34430674"/>
          <a:ext cx="1839059" cy="3355001"/>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指導計画書の指導領域等に入力すると、左の集計表に反映されます。</a:t>
          </a:r>
          <a:endParaRPr kumimoji="1" lang="en-US" altLang="ja-JP" sz="1100"/>
        </a:p>
        <a:p>
          <a:endParaRPr kumimoji="1" lang="en-US" altLang="ja-JP" sz="1100"/>
        </a:p>
        <a:p>
          <a:r>
            <a:rPr kumimoji="1" lang="ja-JP" altLang="en-US" sz="1100"/>
            <a:t>初任者時間（必須＋選択）の合計が、</a:t>
          </a:r>
          <a:endParaRPr kumimoji="1" lang="en-US" altLang="ja-JP" sz="1100"/>
        </a:p>
        <a:p>
          <a:r>
            <a:rPr kumimoji="1" lang="ja-JP" altLang="en-US" sz="1100"/>
            <a:t>校内指導教員等の指導時間合計に等しくなります。</a:t>
          </a:r>
          <a:endParaRPr kumimoji="1" lang="en-US" altLang="ja-JP" sz="1100"/>
        </a:p>
        <a:p>
          <a:endParaRPr kumimoji="1" lang="en-US" altLang="ja-JP" sz="1100"/>
        </a:p>
        <a:p>
          <a:r>
            <a:rPr kumimoji="1" lang="ja-JP" altLang="en-US" sz="1100"/>
            <a:t>各領域の必須項目について、最低限必要な研修時間を満たすと、黄色の塗りつぶしが消えます。</a:t>
          </a:r>
          <a:endParaRPr kumimoji="1" lang="en-US" altLang="ja-JP" sz="1100"/>
        </a:p>
        <a:p>
          <a:endParaRPr kumimoji="1" lang="en-US" altLang="ja-JP" sz="1100"/>
        </a:p>
        <a:p>
          <a:r>
            <a:rPr kumimoji="1" lang="ja-JP" altLang="en-US" sz="1100"/>
            <a:t>最低必要な時間を満たすと、合計のピンク色の塗りつぶしが消えます。</a:t>
          </a:r>
          <a:endParaRPr kumimoji="1" lang="en-US" altLang="ja-JP" sz="1100"/>
        </a:p>
        <a:p>
          <a:endParaRPr kumimoji="1" lang="en-US" altLang="ja-JP" sz="1100"/>
        </a:p>
        <a:p>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21</xdr:col>
      <xdr:colOff>183174</xdr:colOff>
      <xdr:row>14</xdr:row>
      <xdr:rowOff>109903</xdr:rowOff>
    </xdr:from>
    <xdr:to>
      <xdr:col>30</xdr:col>
      <xdr:colOff>161925</xdr:colOff>
      <xdr:row>25</xdr:row>
      <xdr:rowOff>14653</xdr:rowOff>
    </xdr:to>
    <xdr:sp macro="" textlink="">
      <xdr:nvSpPr>
        <xdr:cNvPr id="2" name="Rectangle 563">
          <a:extLst>
            <a:ext uri="{FF2B5EF4-FFF2-40B4-BE49-F238E27FC236}">
              <a16:creationId xmlns:a16="http://schemas.microsoft.com/office/drawing/2014/main" id="{00000000-0008-0000-0100-000002000000}"/>
            </a:ext>
          </a:extLst>
        </xdr:cNvPr>
        <xdr:cNvSpPr>
          <a:spLocks noChangeArrowheads="1"/>
        </xdr:cNvSpPr>
      </xdr:nvSpPr>
      <xdr:spPr bwMode="auto">
        <a:xfrm>
          <a:off x="8031774" y="2710228"/>
          <a:ext cx="3912576" cy="2000250"/>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1">
            <a:defRPr sz="1000"/>
          </a:pPr>
          <a:r>
            <a:rPr lang="ja-JP" altLang="en-US" sz="1100" b="0" i="0" strike="noStrike">
              <a:solidFill>
                <a:srgbClr val="000000"/>
              </a:solidFill>
              <a:latin typeface="ＪＳ明朝"/>
              <a:ea typeface="ＪＳ明朝"/>
            </a:rPr>
            <a:t>注意</a:t>
          </a:r>
        </a:p>
        <a:p>
          <a:pPr algn="l" rtl="1">
            <a:defRPr sz="1000"/>
          </a:pPr>
          <a:r>
            <a:rPr lang="ja-JP" altLang="en-US" sz="1100" b="0" i="0" strike="noStrike">
              <a:solidFill>
                <a:srgbClr val="000000"/>
              </a:solidFill>
              <a:latin typeface="ＪＳ明朝"/>
              <a:ea typeface="ＪＳ明朝"/>
            </a:rPr>
            <a:t>　月別指導計画に記入すると、下記の指導時間が集計されます。</a:t>
          </a:r>
        </a:p>
        <a:p>
          <a:pPr algn="l" rtl="1">
            <a:lnSpc>
              <a:spcPts val="1300"/>
            </a:lnSpc>
            <a:defRPr sz="1000"/>
          </a:pPr>
          <a:r>
            <a:rPr lang="ja-JP" altLang="en-US" sz="1100" b="0" i="0" strike="noStrike">
              <a:solidFill>
                <a:srgbClr val="000000"/>
              </a:solidFill>
              <a:latin typeface="ＪＳ明朝"/>
              <a:ea typeface="ＪＳ明朝"/>
            </a:rPr>
            <a:t>　以下の行は、集計のために関数が入力してありますので、行を増やすときは、</a:t>
          </a:r>
          <a:r>
            <a:rPr lang="ja-JP" altLang="en-US" sz="1100" b="1" i="0" strike="noStrike">
              <a:solidFill>
                <a:srgbClr val="0000FF"/>
              </a:solidFill>
              <a:latin typeface="ＪＳ明朝"/>
              <a:ea typeface="ＪＳ明朝"/>
            </a:rPr>
            <a:t>行をコピー</a:t>
          </a:r>
          <a:r>
            <a:rPr lang="ja-JP" altLang="en-US" sz="1100" b="0" i="0" strike="noStrike">
              <a:solidFill>
                <a:srgbClr val="000000"/>
              </a:solidFill>
              <a:latin typeface="ＪＳ明朝"/>
              <a:ea typeface="ＪＳ明朝"/>
            </a:rPr>
            <a:t>して</a:t>
          </a:r>
          <a:r>
            <a:rPr lang="ja-JP" altLang="en-US" sz="1100" b="1" i="0" strike="noStrike">
              <a:solidFill>
                <a:srgbClr val="0000FF"/>
              </a:solidFill>
              <a:latin typeface="ＪＳ明朝"/>
              <a:ea typeface="ＪＳ明朝"/>
            </a:rPr>
            <a:t>「コピーしたセルの挿入」をクリック</a:t>
          </a:r>
          <a:r>
            <a:rPr lang="ja-JP" altLang="en-US" sz="1100" b="0" i="0" strike="noStrike">
              <a:solidFill>
                <a:srgbClr val="000000"/>
              </a:solidFill>
              <a:latin typeface="ＪＳ明朝"/>
              <a:ea typeface="ＪＳ明朝"/>
            </a:rPr>
            <a:t>してください。</a:t>
          </a:r>
          <a:endParaRPr lang="en-US" altLang="ja-JP" sz="1100" b="0" i="0" strike="noStrike">
            <a:solidFill>
              <a:srgbClr val="000000"/>
            </a:solidFill>
            <a:latin typeface="ＪＳ明朝"/>
            <a:ea typeface="ＪＳ明朝"/>
          </a:endParaRPr>
        </a:p>
        <a:p>
          <a:pPr algn="l" rtl="1">
            <a:lnSpc>
              <a:spcPts val="1300"/>
            </a:lnSpc>
            <a:defRPr sz="1000"/>
          </a:pPr>
          <a:r>
            <a:rPr lang="ja-JP" altLang="en-US" sz="1100" b="0" i="0" strike="noStrike">
              <a:solidFill>
                <a:srgbClr val="000000"/>
              </a:solidFill>
              <a:latin typeface="ＪＳ明朝"/>
              <a:ea typeface="ＪＳ明朝"/>
            </a:rPr>
            <a:t>　単純に行挿入をしますと時数が正しく集計されない場合があります</a:t>
          </a:r>
          <a:r>
            <a:rPr lang="en-US" altLang="ja-JP" sz="1100" b="0" i="0" strike="noStrike">
              <a:solidFill>
                <a:srgbClr val="000000"/>
              </a:solidFill>
              <a:latin typeface="ＪＳ明朝"/>
              <a:ea typeface="ＪＳ明朝"/>
            </a:rPr>
            <a:t>(</a:t>
          </a:r>
          <a:r>
            <a:rPr lang="ja-JP" altLang="en-US" sz="1100" b="0" i="0" strike="noStrike">
              <a:solidFill>
                <a:srgbClr val="000000"/>
              </a:solidFill>
              <a:latin typeface="ＪＳ明朝"/>
              <a:ea typeface="ＪＳ明朝"/>
            </a:rPr>
            <a:t>行を減らす際は、行を指定して削除をします</a:t>
          </a:r>
          <a:r>
            <a:rPr lang="en-US" altLang="ja-JP" sz="1100" b="0" i="0" strike="noStrike">
              <a:solidFill>
                <a:srgbClr val="000000"/>
              </a:solidFill>
              <a:latin typeface="ＪＳ明朝"/>
              <a:ea typeface="ＪＳ明朝"/>
            </a:rPr>
            <a:t>)</a:t>
          </a:r>
          <a:r>
            <a:rPr lang="ja-JP" altLang="en-US" sz="1100" b="0" i="0" strike="noStrike">
              <a:solidFill>
                <a:srgbClr val="000000"/>
              </a:solidFill>
              <a:latin typeface="ＪＳ明朝"/>
              <a:ea typeface="ＪＳ明朝"/>
            </a:rPr>
            <a:t>。</a:t>
          </a:r>
          <a:endParaRPr lang="en-US" altLang="ja-JP" sz="1100" b="0" i="0" strike="noStrike">
            <a:solidFill>
              <a:srgbClr val="000000"/>
            </a:solidFill>
            <a:latin typeface="ＪＳ明朝"/>
            <a:ea typeface="ＪＳ明朝"/>
          </a:endParaRPr>
        </a:p>
        <a:p>
          <a:pPr algn="l" rtl="1">
            <a:lnSpc>
              <a:spcPts val="1300"/>
            </a:lnSpc>
            <a:defRPr sz="1000"/>
          </a:pPr>
          <a:r>
            <a:rPr lang="ja-JP" altLang="en-US" sz="1100" b="0" i="0">
              <a:effectLst/>
              <a:latin typeface="+mn-lt"/>
              <a:ea typeface="+mn-ea"/>
              <a:cs typeface="+mn-cs"/>
            </a:rPr>
            <a:t>　</a:t>
          </a:r>
          <a:r>
            <a:rPr lang="ja-JP" altLang="ja-JP" sz="1100" b="0" i="0">
              <a:effectLst/>
              <a:latin typeface="+mn-lt"/>
              <a:ea typeface="+mn-ea"/>
              <a:cs typeface="+mn-cs"/>
            </a:rPr>
            <a:t>なお、（２）各領域の指導時間計画の表の</a:t>
          </a:r>
          <a:r>
            <a:rPr lang="ja-JP" altLang="en-US" sz="1100" b="0" i="0">
              <a:effectLst/>
              <a:latin typeface="+mn-lt"/>
              <a:ea typeface="+mn-ea"/>
              <a:cs typeface="+mn-cs"/>
            </a:rPr>
            <a:t>関</a:t>
          </a:r>
          <a:r>
            <a:rPr lang="ja-JP" altLang="ja-JP" sz="1100" b="0" i="0">
              <a:effectLst/>
              <a:latin typeface="+mn-lt"/>
              <a:ea typeface="+mn-ea"/>
              <a:cs typeface="+mn-cs"/>
            </a:rPr>
            <a:t>数は削除しないよう、ご注意ください</a:t>
          </a:r>
          <a:r>
            <a:rPr lang="ja-JP" altLang="en-US" sz="1100" b="0" i="0">
              <a:effectLst/>
              <a:latin typeface="+mn-lt"/>
              <a:ea typeface="+mn-ea"/>
              <a:cs typeface="+mn-cs"/>
            </a:rPr>
            <a:t>。</a:t>
          </a:r>
          <a:endParaRPr lang="en-US" altLang="ja-JP" sz="1100" b="0" i="0">
            <a:effectLst/>
            <a:latin typeface="+mn-lt"/>
            <a:ea typeface="+mn-ea"/>
            <a:cs typeface="+mn-cs"/>
          </a:endParaRPr>
        </a:p>
        <a:p>
          <a:pPr algn="l" rtl="1">
            <a:lnSpc>
              <a:spcPts val="1300"/>
            </a:lnSpc>
            <a:defRPr sz="1000"/>
          </a:pPr>
          <a:r>
            <a:rPr lang="ja-JP" altLang="en-US" sz="1100" b="0" i="0">
              <a:effectLst/>
              <a:latin typeface="+mn-lt"/>
              <a:ea typeface="+mn-ea"/>
              <a:cs typeface="+mn-cs"/>
            </a:rPr>
            <a:t>　</a:t>
          </a:r>
          <a:r>
            <a:rPr lang="ja-JP" altLang="ja-JP" sz="1100" b="0" i="0">
              <a:effectLst/>
              <a:latin typeface="+mn-lt"/>
              <a:ea typeface="+mn-ea"/>
              <a:cs typeface="+mn-cs"/>
            </a:rPr>
            <a:t>また、指導項目については、右のシートから</a:t>
          </a:r>
          <a:r>
            <a:rPr lang="ja-JP" altLang="en-US" sz="1100" b="0" i="0">
              <a:effectLst/>
              <a:latin typeface="+mn-lt"/>
              <a:ea typeface="+mn-ea"/>
              <a:cs typeface="+mn-cs"/>
            </a:rPr>
            <a:t>コピーして貼り付けていただいても結構です。</a:t>
          </a:r>
          <a:endParaRPr lang="en-US" altLang="ja-JP" sz="1100" b="0" i="0" strike="noStrike">
            <a:solidFill>
              <a:srgbClr val="000000"/>
            </a:solidFill>
            <a:latin typeface="ＪＳ明朝"/>
            <a:ea typeface="ＪＳ明朝"/>
          </a:endParaRPr>
        </a:p>
        <a:p>
          <a:pPr algn="l" rtl="1">
            <a:lnSpc>
              <a:spcPts val="1300"/>
            </a:lnSpc>
            <a:defRPr sz="1000"/>
          </a:pPr>
          <a:endParaRPr lang="en-US" altLang="ja-JP" sz="1100" b="0" i="0" strike="noStrike">
            <a:solidFill>
              <a:srgbClr val="000000"/>
            </a:solidFill>
            <a:latin typeface="ＪＳ明朝"/>
            <a:ea typeface="ＪＳ明朝"/>
          </a:endParaRPr>
        </a:p>
      </xdr:txBody>
    </xdr:sp>
    <xdr:clientData/>
  </xdr:twoCellAnchor>
  <xdr:twoCellAnchor>
    <xdr:from>
      <xdr:col>20</xdr:col>
      <xdr:colOff>205154</xdr:colOff>
      <xdr:row>176</xdr:row>
      <xdr:rowOff>146538</xdr:rowOff>
    </xdr:from>
    <xdr:to>
      <xdr:col>25</xdr:col>
      <xdr:colOff>335572</xdr:colOff>
      <xdr:row>182</xdr:row>
      <xdr:rowOff>263771</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7517423" y="34143461"/>
          <a:ext cx="2958611" cy="2542445"/>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指導報告書の指導領域等に入力すると、左の集計表に反映されます。</a:t>
          </a:r>
          <a:endParaRPr kumimoji="1" lang="en-US" altLang="ja-JP" sz="1100"/>
        </a:p>
        <a:p>
          <a:endParaRPr kumimoji="1" lang="en-US" altLang="ja-JP" sz="1100"/>
        </a:p>
        <a:p>
          <a:r>
            <a:rPr kumimoji="1" lang="ja-JP" altLang="en-US" sz="1100"/>
            <a:t>初任者時間（必須＋選択）の合計が、</a:t>
          </a:r>
          <a:endParaRPr kumimoji="1" lang="en-US" altLang="ja-JP" sz="1100"/>
        </a:p>
        <a:p>
          <a:r>
            <a:rPr kumimoji="1" lang="ja-JP" altLang="en-US" sz="1100"/>
            <a:t>校内指導教員等の指導時間合計に等しくなります。</a:t>
          </a:r>
          <a:endParaRPr kumimoji="1" lang="en-US" altLang="ja-JP" sz="1100"/>
        </a:p>
        <a:p>
          <a:endParaRPr kumimoji="1" lang="en-US" altLang="ja-JP" sz="1100"/>
        </a:p>
        <a:p>
          <a:r>
            <a:rPr kumimoji="1" lang="ja-JP" altLang="en-US" sz="1100"/>
            <a:t>各領域の必須項目について、最低限必要な研修時間を満たすと、黄色の塗りつぶしが消えます。</a:t>
          </a:r>
          <a:endParaRPr kumimoji="1" lang="en-US" altLang="ja-JP" sz="1100"/>
        </a:p>
        <a:p>
          <a:endParaRPr kumimoji="1" lang="en-US" altLang="ja-JP" sz="1100"/>
        </a:p>
        <a:p>
          <a:r>
            <a:rPr kumimoji="1" lang="ja-JP" altLang="en-US" sz="1100"/>
            <a:t>最低必要な時間を満たすと、合計のピンク色の塗りつぶしが消えます。</a:t>
          </a:r>
          <a:endParaRPr kumimoji="1" lang="en-US" altLang="ja-JP" sz="1100"/>
        </a:p>
        <a:p>
          <a:endParaRPr kumimoji="1" lang="en-US" altLang="ja-JP" sz="1100"/>
        </a:p>
        <a:p>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45"/>
  </sheetPr>
  <dimension ref="A1:AI199"/>
  <sheetViews>
    <sheetView view="pageBreakPreview" topLeftCell="A160" zoomScale="115" zoomScaleNormal="100" zoomScaleSheetLayoutView="115" workbookViewId="0">
      <selection activeCell="AB14" sqref="AB14"/>
    </sheetView>
  </sheetViews>
  <sheetFormatPr defaultColWidth="9" defaultRowHeight="12"/>
  <cols>
    <col min="1" max="1" width="2.33203125" style="2" customWidth="1"/>
    <col min="2" max="2" width="4.6640625" style="1" customWidth="1"/>
    <col min="3" max="3" width="3.33203125" style="1" customWidth="1"/>
    <col min="4" max="4" width="5" style="1" customWidth="1"/>
    <col min="5" max="6" width="4.44140625" style="1" bestFit="1" customWidth="1"/>
    <col min="7" max="7" width="3.33203125" style="1" customWidth="1"/>
    <col min="8" max="8" width="2.21875" style="1" customWidth="1"/>
    <col min="9" max="11" width="5.6640625" style="1" customWidth="1"/>
    <col min="12" max="13" width="4.88671875" style="1" customWidth="1"/>
    <col min="14" max="15" width="6" style="1" customWidth="1"/>
    <col min="16" max="17" width="5.6640625" style="1" customWidth="1"/>
    <col min="18" max="18" width="3.33203125" style="1" customWidth="1"/>
    <col min="19" max="19" width="2.21875" style="1" customWidth="1"/>
    <col min="20" max="20" width="5.6640625" style="1" customWidth="1"/>
    <col min="21" max="21" width="7.44140625" style="1" customWidth="1"/>
    <col min="22" max="22" width="2.88671875" style="15" customWidth="1"/>
    <col min="23" max="23" width="0.88671875" style="15" customWidth="1"/>
    <col min="24" max="24" width="2.6640625" style="15" customWidth="1"/>
    <col min="25" max="26" width="2.6640625" style="1" customWidth="1"/>
    <col min="27" max="27" width="5.6640625" style="1" customWidth="1"/>
    <col min="28" max="34" width="7.6640625" style="1" customWidth="1"/>
    <col min="35" max="35" width="4.6640625" style="1" customWidth="1"/>
    <col min="36" max="16384" width="9" style="1"/>
  </cols>
  <sheetData>
    <row r="1" spans="2:24" ht="24" customHeight="1">
      <c r="C1" s="14" t="s">
        <v>84</v>
      </c>
    </row>
    <row r="2" spans="2:24">
      <c r="B2" s="1" t="s">
        <v>85</v>
      </c>
    </row>
    <row r="3" spans="2:24" ht="16.2">
      <c r="B3" s="169" t="s">
        <v>446</v>
      </c>
      <c r="C3" s="169"/>
      <c r="D3" s="169"/>
      <c r="E3" s="169"/>
      <c r="F3" s="169"/>
      <c r="G3" s="169"/>
      <c r="H3" s="169"/>
      <c r="I3" s="169"/>
      <c r="J3" s="169"/>
      <c r="K3" s="169"/>
      <c r="L3" s="169"/>
      <c r="M3" s="169"/>
      <c r="N3" s="169"/>
      <c r="O3" s="169"/>
      <c r="P3" s="169"/>
      <c r="Q3" s="169"/>
      <c r="R3" s="169"/>
      <c r="S3" s="169"/>
      <c r="T3" s="169"/>
    </row>
    <row r="4" spans="2:24" ht="16.2">
      <c r="B4" s="170" t="s">
        <v>56</v>
      </c>
      <c r="C4" s="170"/>
      <c r="D4" s="170"/>
      <c r="E4" s="170"/>
      <c r="F4" s="170"/>
      <c r="G4" s="170"/>
      <c r="H4" s="170"/>
      <c r="I4" s="170"/>
      <c r="J4" s="170"/>
      <c r="K4" s="170"/>
      <c r="L4" s="170"/>
      <c r="M4" s="170"/>
      <c r="N4" s="170"/>
      <c r="O4" s="170"/>
      <c r="P4" s="170"/>
      <c r="Q4" s="170"/>
      <c r="R4" s="170"/>
      <c r="S4" s="170"/>
      <c r="T4" s="170"/>
      <c r="V4" s="16" t="s">
        <v>9</v>
      </c>
      <c r="W4" s="16" t="s">
        <v>22</v>
      </c>
      <c r="X4" s="16" t="s">
        <v>11</v>
      </c>
    </row>
    <row r="5" spans="2:24" ht="12" customHeight="1">
      <c r="B5" s="81"/>
      <c r="C5" s="81"/>
      <c r="D5" s="81"/>
      <c r="E5" s="81"/>
      <c r="F5" s="81"/>
      <c r="G5" s="81"/>
      <c r="H5" s="81"/>
      <c r="I5" s="81"/>
      <c r="J5" s="81"/>
      <c r="K5" s="81"/>
      <c r="L5" s="81"/>
      <c r="M5" s="81"/>
      <c r="N5" s="81"/>
      <c r="O5" s="81"/>
      <c r="P5" s="81"/>
      <c r="Q5" s="81"/>
      <c r="R5" s="81"/>
      <c r="S5" s="81"/>
      <c r="T5" s="81"/>
      <c r="V5" s="16" t="s">
        <v>76</v>
      </c>
      <c r="W5" s="16" t="s">
        <v>77</v>
      </c>
      <c r="X5" s="17" t="s">
        <v>23</v>
      </c>
    </row>
    <row r="6" spans="2:24" ht="15" customHeight="1">
      <c r="J6" s="1" t="s">
        <v>0</v>
      </c>
      <c r="M6" s="171"/>
      <c r="N6" s="171"/>
      <c r="O6" s="171"/>
      <c r="P6" s="171"/>
      <c r="Q6" s="171"/>
      <c r="R6" s="8"/>
      <c r="S6" s="8"/>
      <c r="T6" s="8"/>
      <c r="V6" s="16" t="s">
        <v>78</v>
      </c>
      <c r="W6" s="18" t="s">
        <v>79</v>
      </c>
      <c r="X6" s="17" t="s">
        <v>24</v>
      </c>
    </row>
    <row r="7" spans="2:24" ht="15" customHeight="1">
      <c r="J7" s="1" t="s">
        <v>1</v>
      </c>
      <c r="M7" s="172"/>
      <c r="N7" s="172"/>
      <c r="O7" s="172"/>
      <c r="P7" s="172"/>
      <c r="Q7" s="172"/>
      <c r="R7" s="8"/>
      <c r="S7" s="8"/>
      <c r="T7" s="104"/>
      <c r="V7" s="16" t="s">
        <v>80</v>
      </c>
      <c r="W7" s="16"/>
      <c r="X7" s="17" t="s">
        <v>96</v>
      </c>
    </row>
    <row r="8" spans="2:24" ht="15" customHeight="1">
      <c r="J8" s="1" t="s">
        <v>2</v>
      </c>
      <c r="M8" s="172"/>
      <c r="N8" s="172"/>
      <c r="O8" s="172"/>
      <c r="P8" s="172"/>
      <c r="Q8" s="172"/>
      <c r="R8" s="8"/>
      <c r="S8" s="8"/>
      <c r="T8" s="8"/>
      <c r="V8" s="16" t="s">
        <v>53</v>
      </c>
      <c r="W8" s="16"/>
      <c r="X8" s="17" t="s">
        <v>91</v>
      </c>
    </row>
    <row r="9" spans="2:24" ht="15" customHeight="1">
      <c r="J9" s="1" t="s">
        <v>3</v>
      </c>
      <c r="M9" s="172"/>
      <c r="N9" s="172"/>
      <c r="O9" s="172"/>
      <c r="P9" s="172"/>
      <c r="Q9" s="172"/>
      <c r="R9" s="8"/>
      <c r="S9" s="8"/>
      <c r="T9" s="8"/>
      <c r="V9" s="16" t="s">
        <v>30</v>
      </c>
      <c r="W9" s="16"/>
      <c r="X9" s="17" t="s">
        <v>52</v>
      </c>
    </row>
    <row r="10" spans="2:24" ht="9.75" customHeight="1">
      <c r="V10" s="16" t="s">
        <v>73</v>
      </c>
      <c r="W10" s="16"/>
      <c r="X10" s="17" t="s">
        <v>89</v>
      </c>
    </row>
    <row r="11" spans="2:24">
      <c r="B11" s="1" t="s">
        <v>4</v>
      </c>
      <c r="U11" s="16"/>
      <c r="V11" s="16" t="s">
        <v>87</v>
      </c>
      <c r="W11" s="16"/>
      <c r="X11" s="17" t="s">
        <v>88</v>
      </c>
    </row>
    <row r="12" spans="2:24" ht="28.5" customHeight="1">
      <c r="B12" s="6" t="s">
        <v>81</v>
      </c>
      <c r="C12" s="173"/>
      <c r="D12" s="173"/>
      <c r="E12" s="173"/>
      <c r="F12" s="173"/>
      <c r="G12" s="173"/>
      <c r="H12" s="173"/>
      <c r="I12" s="173"/>
      <c r="J12" s="173"/>
      <c r="K12" s="173"/>
      <c r="L12" s="173"/>
      <c r="M12" s="173"/>
      <c r="N12" s="173"/>
      <c r="O12" s="173"/>
      <c r="P12" s="173"/>
      <c r="Q12" s="173"/>
      <c r="R12" s="173"/>
      <c r="S12" s="173"/>
      <c r="T12" s="173"/>
      <c r="U12" s="16"/>
      <c r="X12" s="1"/>
    </row>
    <row r="13" spans="2:24" ht="28.5" customHeight="1">
      <c r="B13" s="6" t="s">
        <v>82</v>
      </c>
      <c r="C13" s="173"/>
      <c r="D13" s="173"/>
      <c r="E13" s="173"/>
      <c r="F13" s="173"/>
      <c r="G13" s="173"/>
      <c r="H13" s="173"/>
      <c r="I13" s="173"/>
      <c r="J13" s="173"/>
      <c r="K13" s="173"/>
      <c r="L13" s="173"/>
      <c r="M13" s="173"/>
      <c r="N13" s="173"/>
      <c r="O13" s="173"/>
      <c r="P13" s="173"/>
      <c r="Q13" s="173"/>
      <c r="R13" s="173"/>
      <c r="S13" s="173"/>
      <c r="T13" s="173"/>
      <c r="U13" s="16"/>
      <c r="X13" s="1"/>
    </row>
    <row r="14" spans="2:24" ht="28.5" customHeight="1">
      <c r="B14" s="6" t="s">
        <v>83</v>
      </c>
      <c r="C14" s="173"/>
      <c r="D14" s="173"/>
      <c r="E14" s="173"/>
      <c r="F14" s="173"/>
      <c r="G14" s="173"/>
      <c r="H14" s="173"/>
      <c r="I14" s="173"/>
      <c r="J14" s="173"/>
      <c r="K14" s="173"/>
      <c r="L14" s="173"/>
      <c r="M14" s="173"/>
      <c r="N14" s="173"/>
      <c r="O14" s="173"/>
      <c r="P14" s="173"/>
      <c r="Q14" s="173"/>
      <c r="R14" s="173"/>
      <c r="S14" s="173"/>
      <c r="T14" s="173"/>
      <c r="U14" s="16"/>
      <c r="X14" s="1"/>
    </row>
    <row r="15" spans="2:24" ht="11.25" customHeight="1">
      <c r="B15" s="7"/>
      <c r="C15" s="113"/>
      <c r="D15" s="113"/>
      <c r="E15" s="113"/>
      <c r="F15" s="113"/>
      <c r="G15" s="113"/>
      <c r="H15" s="113"/>
      <c r="I15" s="113"/>
      <c r="J15" s="113"/>
      <c r="K15" s="113"/>
      <c r="L15" s="113"/>
      <c r="M15" s="113"/>
      <c r="N15" s="113"/>
      <c r="O15" s="113"/>
      <c r="P15" s="113"/>
      <c r="Q15" s="113"/>
      <c r="R15" s="113"/>
      <c r="S15" s="113"/>
      <c r="T15" s="113"/>
      <c r="U15" s="16"/>
      <c r="X15" s="1"/>
    </row>
    <row r="16" spans="2:24">
      <c r="B16" s="1" t="s">
        <v>5</v>
      </c>
      <c r="U16" s="16"/>
      <c r="X16" s="1"/>
    </row>
    <row r="17" spans="1:35" ht="28.5" customHeight="1">
      <c r="B17" s="6" t="s">
        <v>81</v>
      </c>
      <c r="C17" s="173"/>
      <c r="D17" s="173"/>
      <c r="E17" s="173"/>
      <c r="F17" s="173"/>
      <c r="G17" s="173"/>
      <c r="H17" s="173"/>
      <c r="I17" s="173"/>
      <c r="J17" s="173"/>
      <c r="K17" s="173"/>
      <c r="L17" s="173"/>
      <c r="M17" s="173"/>
      <c r="N17" s="173"/>
      <c r="O17" s="173"/>
      <c r="P17" s="173"/>
      <c r="Q17" s="173"/>
      <c r="R17" s="173"/>
      <c r="S17" s="173"/>
      <c r="T17" s="173"/>
      <c r="U17" s="16"/>
      <c r="X17" s="1"/>
    </row>
    <row r="18" spans="1:35" ht="28.5" customHeight="1">
      <c r="B18" s="6" t="s">
        <v>82</v>
      </c>
      <c r="C18" s="173"/>
      <c r="D18" s="173"/>
      <c r="E18" s="173"/>
      <c r="F18" s="173"/>
      <c r="G18" s="173"/>
      <c r="H18" s="173"/>
      <c r="I18" s="173"/>
      <c r="J18" s="173"/>
      <c r="K18" s="173"/>
      <c r="L18" s="173"/>
      <c r="M18" s="173"/>
      <c r="N18" s="173"/>
      <c r="O18" s="173"/>
      <c r="P18" s="173"/>
      <c r="Q18" s="173"/>
      <c r="R18" s="173"/>
      <c r="S18" s="173"/>
      <c r="T18" s="173"/>
      <c r="U18" s="16"/>
      <c r="X18" s="1"/>
    </row>
    <row r="19" spans="1:35" ht="28.5" customHeight="1">
      <c r="B19" s="6" t="s">
        <v>83</v>
      </c>
      <c r="C19" s="173"/>
      <c r="D19" s="173"/>
      <c r="E19" s="173"/>
      <c r="F19" s="173"/>
      <c r="G19" s="173"/>
      <c r="H19" s="173"/>
      <c r="I19" s="173"/>
      <c r="J19" s="173"/>
      <c r="K19" s="173"/>
      <c r="L19" s="173"/>
      <c r="M19" s="173"/>
      <c r="N19" s="173"/>
      <c r="O19" s="173"/>
      <c r="P19" s="173"/>
      <c r="Q19" s="173"/>
      <c r="R19" s="173"/>
      <c r="S19" s="173"/>
      <c r="T19" s="173"/>
      <c r="U19" s="16"/>
      <c r="X19" s="1"/>
    </row>
    <row r="20" spans="1:35" ht="12" customHeight="1">
      <c r="B20" s="6"/>
      <c r="C20" s="82"/>
      <c r="D20" s="82"/>
      <c r="E20" s="82"/>
      <c r="F20" s="82"/>
      <c r="G20" s="82"/>
      <c r="H20" s="82"/>
      <c r="I20" s="82"/>
      <c r="J20" s="82"/>
      <c r="K20" s="82"/>
      <c r="L20" s="82"/>
      <c r="M20" s="82"/>
      <c r="N20" s="82"/>
      <c r="O20" s="82"/>
      <c r="P20" s="82"/>
      <c r="Q20" s="82"/>
      <c r="R20" s="82"/>
      <c r="S20" s="82"/>
      <c r="T20" s="82"/>
      <c r="U20" s="16"/>
      <c r="X20" s="1"/>
    </row>
    <row r="21" spans="1:35">
      <c r="B21" s="1" t="s">
        <v>57</v>
      </c>
      <c r="V21" s="16"/>
    </row>
    <row r="22" spans="1:35">
      <c r="B22" s="1" t="s">
        <v>6</v>
      </c>
      <c r="V22" s="16"/>
    </row>
    <row r="23" spans="1:35" s="15" customFormat="1" ht="13.2">
      <c r="A23" s="16"/>
      <c r="B23" s="78" t="s">
        <v>7</v>
      </c>
      <c r="C23" s="78" t="s">
        <v>8</v>
      </c>
      <c r="D23" s="159" t="s">
        <v>9</v>
      </c>
      <c r="E23" s="159"/>
      <c r="F23" s="159"/>
      <c r="G23" s="151" t="s">
        <v>18</v>
      </c>
      <c r="H23" s="174"/>
      <c r="I23" s="174"/>
      <c r="J23" s="174"/>
      <c r="K23" s="174"/>
      <c r="L23" s="174"/>
      <c r="M23" s="174"/>
      <c r="N23" s="175"/>
      <c r="O23" s="159" t="s">
        <v>10</v>
      </c>
      <c r="P23" s="159"/>
      <c r="Q23" s="159" t="s">
        <v>12</v>
      </c>
      <c r="R23" s="159"/>
      <c r="S23" s="159" t="s">
        <v>13</v>
      </c>
      <c r="T23" s="159"/>
      <c r="V23" s="19"/>
      <c r="W23" s="20"/>
      <c r="X23" s="20"/>
      <c r="Y23" s="20"/>
    </row>
    <row r="24" spans="1:35" ht="15" customHeight="1">
      <c r="B24" s="3"/>
      <c r="C24" s="3"/>
      <c r="D24" s="161"/>
      <c r="E24" s="161"/>
      <c r="F24" s="161"/>
      <c r="G24" s="76"/>
      <c r="H24" s="149"/>
      <c r="I24" s="149"/>
      <c r="J24" s="149"/>
      <c r="K24" s="149"/>
      <c r="L24" s="149"/>
      <c r="M24" s="149"/>
      <c r="N24" s="150"/>
      <c r="O24" s="159"/>
      <c r="P24" s="159"/>
      <c r="Q24" s="160"/>
      <c r="R24" s="160"/>
      <c r="S24" s="162"/>
      <c r="T24" s="162"/>
      <c r="V24" s="21"/>
      <c r="W24" s="20"/>
      <c r="X24" s="20"/>
    </row>
    <row r="25" spans="1:35" ht="15" customHeight="1">
      <c r="B25" s="4"/>
      <c r="C25" s="4"/>
      <c r="D25" s="161"/>
      <c r="E25" s="161"/>
      <c r="F25" s="161"/>
      <c r="G25" s="76"/>
      <c r="H25" s="149"/>
      <c r="I25" s="149"/>
      <c r="J25" s="149"/>
      <c r="K25" s="149"/>
      <c r="L25" s="149"/>
      <c r="M25" s="149"/>
      <c r="N25" s="150"/>
      <c r="O25" s="159"/>
      <c r="P25" s="159"/>
      <c r="Q25" s="160"/>
      <c r="R25" s="160"/>
      <c r="S25" s="162"/>
      <c r="T25" s="162"/>
      <c r="V25" s="21"/>
      <c r="W25" s="20"/>
      <c r="X25" s="66"/>
      <c r="Y25" s="40"/>
      <c r="Z25" s="67"/>
      <c r="AA25" s="67"/>
      <c r="AD25" s="68"/>
    </row>
    <row r="26" spans="1:35" ht="15" customHeight="1">
      <c r="B26" s="4"/>
      <c r="C26" s="4"/>
      <c r="D26" s="161"/>
      <c r="E26" s="161"/>
      <c r="F26" s="161"/>
      <c r="G26" s="76"/>
      <c r="H26" s="149"/>
      <c r="I26" s="149"/>
      <c r="J26" s="149"/>
      <c r="K26" s="149"/>
      <c r="L26" s="149"/>
      <c r="M26" s="149"/>
      <c r="N26" s="150"/>
      <c r="O26" s="159"/>
      <c r="P26" s="159"/>
      <c r="Q26" s="160"/>
      <c r="R26" s="160"/>
      <c r="S26" s="162"/>
      <c r="T26" s="162"/>
      <c r="V26" s="21"/>
      <c r="W26" s="20"/>
      <c r="X26" s="161" t="s">
        <v>395</v>
      </c>
      <c r="Y26" s="161"/>
      <c r="Z26" s="161"/>
      <c r="AA26" s="76" t="s">
        <v>396</v>
      </c>
      <c r="AB26" s="167" t="s">
        <v>128</v>
      </c>
      <c r="AC26" s="167" t="s">
        <v>237</v>
      </c>
      <c r="AD26" s="167" t="s">
        <v>237</v>
      </c>
      <c r="AE26" s="167" t="s">
        <v>237</v>
      </c>
      <c r="AF26" s="167" t="s">
        <v>237</v>
      </c>
      <c r="AG26" s="167" t="s">
        <v>237</v>
      </c>
      <c r="AH26" s="168" t="s">
        <v>237</v>
      </c>
      <c r="AI26" s="1">
        <f t="shared" ref="AI26:AI57" si="0">COUNTIF($H$24:$H$171,AB26)</f>
        <v>0</v>
      </c>
    </row>
    <row r="27" spans="1:35" ht="15" customHeight="1">
      <c r="B27" s="4"/>
      <c r="C27" s="4"/>
      <c r="D27" s="161"/>
      <c r="E27" s="161"/>
      <c r="F27" s="161"/>
      <c r="G27" s="76"/>
      <c r="H27" s="149"/>
      <c r="I27" s="149"/>
      <c r="J27" s="149"/>
      <c r="K27" s="149"/>
      <c r="L27" s="149"/>
      <c r="M27" s="149"/>
      <c r="N27" s="150"/>
      <c r="O27" s="159"/>
      <c r="P27" s="159"/>
      <c r="Q27" s="160"/>
      <c r="R27" s="160"/>
      <c r="S27" s="162"/>
      <c r="T27" s="162"/>
      <c r="V27" s="21"/>
      <c r="W27" s="20"/>
      <c r="X27" s="161" t="s">
        <v>68</v>
      </c>
      <c r="Y27" s="161"/>
      <c r="Z27" s="161"/>
      <c r="AA27" s="76" t="s">
        <v>396</v>
      </c>
      <c r="AB27" s="167" t="s">
        <v>240</v>
      </c>
      <c r="AC27" s="167" t="s">
        <v>240</v>
      </c>
      <c r="AD27" s="167" t="s">
        <v>240</v>
      </c>
      <c r="AE27" s="167" t="s">
        <v>240</v>
      </c>
      <c r="AF27" s="167" t="s">
        <v>240</v>
      </c>
      <c r="AG27" s="167" t="s">
        <v>240</v>
      </c>
      <c r="AH27" s="168" t="s">
        <v>240</v>
      </c>
      <c r="AI27" s="1">
        <f t="shared" si="0"/>
        <v>0</v>
      </c>
    </row>
    <row r="28" spans="1:35" ht="15" customHeight="1">
      <c r="B28" s="4"/>
      <c r="C28" s="4"/>
      <c r="D28" s="161"/>
      <c r="E28" s="161"/>
      <c r="F28" s="161"/>
      <c r="G28" s="76"/>
      <c r="H28" s="149"/>
      <c r="I28" s="149"/>
      <c r="J28" s="149"/>
      <c r="K28" s="149"/>
      <c r="L28" s="149"/>
      <c r="M28" s="149"/>
      <c r="N28" s="150"/>
      <c r="O28" s="159"/>
      <c r="P28" s="159"/>
      <c r="Q28" s="160"/>
      <c r="R28" s="160"/>
      <c r="S28" s="162"/>
      <c r="T28" s="162"/>
      <c r="V28" s="21"/>
      <c r="W28" s="20"/>
      <c r="X28" s="161" t="s">
        <v>243</v>
      </c>
      <c r="Y28" s="161"/>
      <c r="Z28" s="161"/>
      <c r="AA28" s="76" t="s">
        <v>235</v>
      </c>
      <c r="AB28" s="167" t="s">
        <v>242</v>
      </c>
      <c r="AC28" s="167" t="s">
        <v>242</v>
      </c>
      <c r="AD28" s="167" t="s">
        <v>242</v>
      </c>
      <c r="AE28" s="167" t="s">
        <v>242</v>
      </c>
      <c r="AF28" s="167" t="s">
        <v>242</v>
      </c>
      <c r="AG28" s="167" t="s">
        <v>242</v>
      </c>
      <c r="AH28" s="168" t="s">
        <v>242</v>
      </c>
      <c r="AI28" s="1">
        <f t="shared" si="0"/>
        <v>0</v>
      </c>
    </row>
    <row r="29" spans="1:35" ht="15" customHeight="1">
      <c r="B29" s="4"/>
      <c r="C29" s="4"/>
      <c r="D29" s="161"/>
      <c r="E29" s="161"/>
      <c r="F29" s="161"/>
      <c r="G29" s="76"/>
      <c r="H29" s="149"/>
      <c r="I29" s="149"/>
      <c r="J29" s="149"/>
      <c r="K29" s="149"/>
      <c r="L29" s="149"/>
      <c r="M29" s="149"/>
      <c r="N29" s="150"/>
      <c r="O29" s="159"/>
      <c r="P29" s="159"/>
      <c r="Q29" s="160"/>
      <c r="R29" s="160"/>
      <c r="S29" s="162"/>
      <c r="T29" s="162"/>
      <c r="V29" s="21"/>
      <c r="W29" s="20"/>
      <c r="X29" s="161" t="s">
        <v>243</v>
      </c>
      <c r="Y29" s="161"/>
      <c r="Z29" s="161"/>
      <c r="AA29" s="76" t="s">
        <v>235</v>
      </c>
      <c r="AB29" s="167" t="s">
        <v>244</v>
      </c>
      <c r="AC29" s="167" t="s">
        <v>244</v>
      </c>
      <c r="AD29" s="167" t="s">
        <v>244</v>
      </c>
      <c r="AE29" s="167" t="s">
        <v>244</v>
      </c>
      <c r="AF29" s="167" t="s">
        <v>244</v>
      </c>
      <c r="AG29" s="167" t="s">
        <v>244</v>
      </c>
      <c r="AH29" s="168" t="s">
        <v>244</v>
      </c>
      <c r="AI29" s="1">
        <f t="shared" si="0"/>
        <v>0</v>
      </c>
    </row>
    <row r="30" spans="1:35" ht="15" customHeight="1">
      <c r="B30" s="4"/>
      <c r="C30" s="4"/>
      <c r="D30" s="161"/>
      <c r="E30" s="161"/>
      <c r="F30" s="161"/>
      <c r="G30" s="76"/>
      <c r="H30" s="149"/>
      <c r="I30" s="149"/>
      <c r="J30" s="149"/>
      <c r="K30" s="149"/>
      <c r="L30" s="149"/>
      <c r="M30" s="149"/>
      <c r="N30" s="150"/>
      <c r="O30" s="159"/>
      <c r="P30" s="159"/>
      <c r="Q30" s="160"/>
      <c r="R30" s="160"/>
      <c r="S30" s="162"/>
      <c r="T30" s="162"/>
      <c r="V30" s="21"/>
      <c r="W30" s="20"/>
      <c r="X30" s="161" t="s">
        <v>243</v>
      </c>
      <c r="Y30" s="161"/>
      <c r="Z30" s="161"/>
      <c r="AA30" s="76" t="s">
        <v>235</v>
      </c>
      <c r="AB30" s="167" t="s">
        <v>246</v>
      </c>
      <c r="AC30" s="167" t="s">
        <v>246</v>
      </c>
      <c r="AD30" s="167" t="s">
        <v>246</v>
      </c>
      <c r="AE30" s="167" t="s">
        <v>246</v>
      </c>
      <c r="AF30" s="167" t="s">
        <v>246</v>
      </c>
      <c r="AG30" s="167" t="s">
        <v>246</v>
      </c>
      <c r="AH30" s="168" t="s">
        <v>246</v>
      </c>
      <c r="AI30" s="1">
        <f t="shared" si="0"/>
        <v>0</v>
      </c>
    </row>
    <row r="31" spans="1:35" ht="15" customHeight="1">
      <c r="B31" s="4"/>
      <c r="C31" s="4"/>
      <c r="D31" s="161"/>
      <c r="E31" s="161"/>
      <c r="F31" s="161"/>
      <c r="G31" s="76"/>
      <c r="H31" s="149"/>
      <c r="I31" s="149"/>
      <c r="J31" s="149"/>
      <c r="K31" s="149"/>
      <c r="L31" s="149"/>
      <c r="M31" s="149"/>
      <c r="N31" s="150"/>
      <c r="O31" s="159"/>
      <c r="P31" s="159"/>
      <c r="Q31" s="160"/>
      <c r="R31" s="160"/>
      <c r="S31" s="162"/>
      <c r="T31" s="162"/>
      <c r="V31" s="21"/>
      <c r="W31" s="20"/>
      <c r="X31" s="161" t="s">
        <v>395</v>
      </c>
      <c r="Y31" s="161"/>
      <c r="Z31" s="161"/>
      <c r="AA31" s="76" t="s">
        <v>396</v>
      </c>
      <c r="AB31" s="167" t="s">
        <v>247</v>
      </c>
      <c r="AC31" s="167" t="s">
        <v>247</v>
      </c>
      <c r="AD31" s="167" t="s">
        <v>247</v>
      </c>
      <c r="AE31" s="167" t="s">
        <v>247</v>
      </c>
      <c r="AF31" s="167" t="s">
        <v>247</v>
      </c>
      <c r="AG31" s="167" t="s">
        <v>247</v>
      </c>
      <c r="AH31" s="168" t="s">
        <v>247</v>
      </c>
      <c r="AI31" s="1">
        <f t="shared" si="0"/>
        <v>0</v>
      </c>
    </row>
    <row r="32" spans="1:35" ht="15" customHeight="1">
      <c r="B32" s="4"/>
      <c r="C32" s="4"/>
      <c r="D32" s="161"/>
      <c r="E32" s="161"/>
      <c r="F32" s="161"/>
      <c r="G32" s="76"/>
      <c r="H32" s="149"/>
      <c r="I32" s="149"/>
      <c r="J32" s="149"/>
      <c r="K32" s="149"/>
      <c r="L32" s="149"/>
      <c r="M32" s="149"/>
      <c r="N32" s="150"/>
      <c r="O32" s="159"/>
      <c r="P32" s="159"/>
      <c r="Q32" s="160"/>
      <c r="R32" s="160"/>
      <c r="S32" s="162"/>
      <c r="T32" s="162"/>
      <c r="V32" s="21"/>
      <c r="W32" s="20"/>
      <c r="X32" s="161" t="s">
        <v>395</v>
      </c>
      <c r="Y32" s="161"/>
      <c r="Z32" s="161"/>
      <c r="AA32" s="76" t="s">
        <v>396</v>
      </c>
      <c r="AB32" s="167" t="s">
        <v>248</v>
      </c>
      <c r="AC32" s="167" t="s">
        <v>248</v>
      </c>
      <c r="AD32" s="167" t="s">
        <v>248</v>
      </c>
      <c r="AE32" s="167" t="s">
        <v>248</v>
      </c>
      <c r="AF32" s="167" t="s">
        <v>248</v>
      </c>
      <c r="AG32" s="167" t="s">
        <v>248</v>
      </c>
      <c r="AH32" s="168" t="s">
        <v>248</v>
      </c>
      <c r="AI32" s="1">
        <f t="shared" si="0"/>
        <v>0</v>
      </c>
    </row>
    <row r="33" spans="2:35" ht="15" customHeight="1">
      <c r="B33" s="4"/>
      <c r="C33" s="4"/>
      <c r="D33" s="161"/>
      <c r="E33" s="161"/>
      <c r="F33" s="161"/>
      <c r="G33" s="76"/>
      <c r="H33" s="149"/>
      <c r="I33" s="149"/>
      <c r="J33" s="149"/>
      <c r="K33" s="149"/>
      <c r="L33" s="149"/>
      <c r="M33" s="149"/>
      <c r="N33" s="150"/>
      <c r="O33" s="159"/>
      <c r="P33" s="159"/>
      <c r="Q33" s="160"/>
      <c r="R33" s="160"/>
      <c r="S33" s="162"/>
      <c r="T33" s="162"/>
      <c r="V33" s="21"/>
      <c r="W33" s="20"/>
      <c r="X33" s="161" t="s">
        <v>243</v>
      </c>
      <c r="Y33" s="161"/>
      <c r="Z33" s="161"/>
      <c r="AA33" s="76" t="s">
        <v>235</v>
      </c>
      <c r="AB33" s="167" t="s">
        <v>249</v>
      </c>
      <c r="AC33" s="167" t="s">
        <v>249</v>
      </c>
      <c r="AD33" s="167" t="s">
        <v>249</v>
      </c>
      <c r="AE33" s="167" t="s">
        <v>249</v>
      </c>
      <c r="AF33" s="167" t="s">
        <v>249</v>
      </c>
      <c r="AG33" s="167" t="s">
        <v>249</v>
      </c>
      <c r="AH33" s="168" t="s">
        <v>249</v>
      </c>
      <c r="AI33" s="1">
        <f t="shared" si="0"/>
        <v>0</v>
      </c>
    </row>
    <row r="34" spans="2:35" ht="15" customHeight="1">
      <c r="B34" s="4"/>
      <c r="C34" s="4"/>
      <c r="D34" s="161"/>
      <c r="E34" s="161"/>
      <c r="F34" s="161"/>
      <c r="G34" s="76"/>
      <c r="H34" s="149"/>
      <c r="I34" s="149"/>
      <c r="J34" s="149"/>
      <c r="K34" s="149"/>
      <c r="L34" s="149"/>
      <c r="M34" s="149"/>
      <c r="N34" s="150"/>
      <c r="O34" s="159"/>
      <c r="P34" s="159"/>
      <c r="Q34" s="160"/>
      <c r="R34" s="160"/>
      <c r="S34" s="162"/>
      <c r="T34" s="162"/>
      <c r="V34" s="21"/>
      <c r="W34" s="20"/>
      <c r="X34" s="161" t="s">
        <v>243</v>
      </c>
      <c r="Y34" s="161"/>
      <c r="Z34" s="161"/>
      <c r="AA34" s="76" t="s">
        <v>250</v>
      </c>
      <c r="AB34" s="167" t="s">
        <v>251</v>
      </c>
      <c r="AC34" s="167" t="s">
        <v>251</v>
      </c>
      <c r="AD34" s="167" t="s">
        <v>251</v>
      </c>
      <c r="AE34" s="167" t="s">
        <v>251</v>
      </c>
      <c r="AF34" s="167" t="s">
        <v>251</v>
      </c>
      <c r="AG34" s="167" t="s">
        <v>251</v>
      </c>
      <c r="AH34" s="168" t="s">
        <v>251</v>
      </c>
      <c r="AI34" s="1">
        <f t="shared" si="0"/>
        <v>0</v>
      </c>
    </row>
    <row r="35" spans="2:35" ht="15" customHeight="1">
      <c r="B35" s="4"/>
      <c r="C35" s="4"/>
      <c r="D35" s="161"/>
      <c r="E35" s="161"/>
      <c r="F35" s="161"/>
      <c r="G35" s="76"/>
      <c r="H35" s="149"/>
      <c r="I35" s="149"/>
      <c r="J35" s="149"/>
      <c r="K35" s="149"/>
      <c r="L35" s="149"/>
      <c r="M35" s="149"/>
      <c r="N35" s="150"/>
      <c r="O35" s="159"/>
      <c r="P35" s="159"/>
      <c r="Q35" s="160"/>
      <c r="R35" s="160"/>
      <c r="S35" s="162"/>
      <c r="T35" s="162"/>
      <c r="V35" s="21"/>
      <c r="W35" s="20"/>
      <c r="X35" s="161" t="s">
        <v>243</v>
      </c>
      <c r="Y35" s="161"/>
      <c r="Z35" s="161"/>
      <c r="AA35" s="76" t="s">
        <v>250</v>
      </c>
      <c r="AB35" s="167" t="s">
        <v>440</v>
      </c>
      <c r="AC35" s="167" t="s">
        <v>252</v>
      </c>
      <c r="AD35" s="167" t="s">
        <v>252</v>
      </c>
      <c r="AE35" s="167" t="s">
        <v>252</v>
      </c>
      <c r="AF35" s="167" t="s">
        <v>252</v>
      </c>
      <c r="AG35" s="167" t="s">
        <v>252</v>
      </c>
      <c r="AH35" s="168" t="s">
        <v>252</v>
      </c>
      <c r="AI35" s="1">
        <f t="shared" si="0"/>
        <v>0</v>
      </c>
    </row>
    <row r="36" spans="2:35" ht="15" customHeight="1">
      <c r="B36" s="4"/>
      <c r="C36" s="4"/>
      <c r="D36" s="161"/>
      <c r="E36" s="161"/>
      <c r="F36" s="161"/>
      <c r="G36" s="76"/>
      <c r="H36" s="149"/>
      <c r="I36" s="149"/>
      <c r="J36" s="149"/>
      <c r="K36" s="149"/>
      <c r="L36" s="149"/>
      <c r="M36" s="149"/>
      <c r="N36" s="150"/>
      <c r="O36" s="159"/>
      <c r="P36" s="159"/>
      <c r="Q36" s="160"/>
      <c r="R36" s="160"/>
      <c r="S36" s="162"/>
      <c r="T36" s="162"/>
      <c r="V36" s="21"/>
      <c r="W36" s="20"/>
      <c r="X36" s="161" t="s">
        <v>243</v>
      </c>
      <c r="Y36" s="161"/>
      <c r="Z36" s="161"/>
      <c r="AA36" s="76" t="s">
        <v>250</v>
      </c>
      <c r="AB36" s="167" t="s">
        <v>253</v>
      </c>
      <c r="AC36" s="167" t="s">
        <v>253</v>
      </c>
      <c r="AD36" s="167" t="s">
        <v>253</v>
      </c>
      <c r="AE36" s="167" t="s">
        <v>253</v>
      </c>
      <c r="AF36" s="167" t="s">
        <v>253</v>
      </c>
      <c r="AG36" s="167" t="s">
        <v>253</v>
      </c>
      <c r="AH36" s="168" t="s">
        <v>253</v>
      </c>
      <c r="AI36" s="1">
        <f t="shared" si="0"/>
        <v>0</v>
      </c>
    </row>
    <row r="37" spans="2:35" ht="15" customHeight="1">
      <c r="B37" s="4"/>
      <c r="C37" s="4"/>
      <c r="D37" s="161"/>
      <c r="E37" s="161"/>
      <c r="F37" s="161"/>
      <c r="G37" s="76"/>
      <c r="H37" s="149"/>
      <c r="I37" s="149"/>
      <c r="J37" s="149"/>
      <c r="K37" s="149"/>
      <c r="L37" s="149"/>
      <c r="M37" s="149"/>
      <c r="N37" s="150"/>
      <c r="O37" s="159"/>
      <c r="P37" s="159"/>
      <c r="Q37" s="160"/>
      <c r="R37" s="160"/>
      <c r="S37" s="162"/>
      <c r="T37" s="162"/>
      <c r="V37" s="21"/>
      <c r="W37" s="20"/>
      <c r="X37" s="161" t="s">
        <v>243</v>
      </c>
      <c r="Y37" s="161"/>
      <c r="Z37" s="161"/>
      <c r="AA37" s="76" t="s">
        <v>250</v>
      </c>
      <c r="AB37" s="167" t="s">
        <v>254</v>
      </c>
      <c r="AC37" s="167" t="s">
        <v>254</v>
      </c>
      <c r="AD37" s="167" t="s">
        <v>254</v>
      </c>
      <c r="AE37" s="167" t="s">
        <v>254</v>
      </c>
      <c r="AF37" s="167" t="s">
        <v>254</v>
      </c>
      <c r="AG37" s="167" t="s">
        <v>254</v>
      </c>
      <c r="AH37" s="168" t="s">
        <v>254</v>
      </c>
      <c r="AI37" s="1">
        <f t="shared" si="0"/>
        <v>0</v>
      </c>
    </row>
    <row r="38" spans="2:35" ht="15" customHeight="1">
      <c r="B38" s="4"/>
      <c r="C38" s="4"/>
      <c r="D38" s="161"/>
      <c r="E38" s="161"/>
      <c r="F38" s="161"/>
      <c r="G38" s="76"/>
      <c r="H38" s="149"/>
      <c r="I38" s="149"/>
      <c r="J38" s="149"/>
      <c r="K38" s="149"/>
      <c r="L38" s="149"/>
      <c r="M38" s="149"/>
      <c r="N38" s="150"/>
      <c r="O38" s="159"/>
      <c r="P38" s="159"/>
      <c r="Q38" s="160"/>
      <c r="R38" s="160"/>
      <c r="S38" s="162"/>
      <c r="T38" s="162"/>
      <c r="V38" s="21"/>
      <c r="W38" s="20"/>
      <c r="X38" s="161" t="s">
        <v>243</v>
      </c>
      <c r="Y38" s="161"/>
      <c r="Z38" s="161"/>
      <c r="AA38" s="76" t="s">
        <v>250</v>
      </c>
      <c r="AB38" s="167" t="s">
        <v>255</v>
      </c>
      <c r="AC38" s="167" t="s">
        <v>255</v>
      </c>
      <c r="AD38" s="167" t="s">
        <v>255</v>
      </c>
      <c r="AE38" s="167" t="s">
        <v>255</v>
      </c>
      <c r="AF38" s="167" t="s">
        <v>255</v>
      </c>
      <c r="AG38" s="167" t="s">
        <v>255</v>
      </c>
      <c r="AH38" s="168" t="s">
        <v>255</v>
      </c>
      <c r="AI38" s="1">
        <f t="shared" si="0"/>
        <v>0</v>
      </c>
    </row>
    <row r="39" spans="2:35" ht="15" customHeight="1">
      <c r="B39" s="4"/>
      <c r="C39" s="4"/>
      <c r="D39" s="161"/>
      <c r="E39" s="161"/>
      <c r="F39" s="161"/>
      <c r="G39" s="76"/>
      <c r="H39" s="149"/>
      <c r="I39" s="149"/>
      <c r="J39" s="149"/>
      <c r="K39" s="149"/>
      <c r="L39" s="149"/>
      <c r="M39" s="149"/>
      <c r="N39" s="150"/>
      <c r="O39" s="159"/>
      <c r="P39" s="159"/>
      <c r="Q39" s="160"/>
      <c r="R39" s="160"/>
      <c r="S39" s="162"/>
      <c r="T39" s="162"/>
      <c r="V39" s="21"/>
      <c r="W39" s="20"/>
      <c r="X39" s="161" t="s">
        <v>243</v>
      </c>
      <c r="Y39" s="161"/>
      <c r="Z39" s="161"/>
      <c r="AA39" s="76" t="s">
        <v>250</v>
      </c>
      <c r="AB39" s="167" t="s">
        <v>256</v>
      </c>
      <c r="AC39" s="167" t="s">
        <v>256</v>
      </c>
      <c r="AD39" s="167" t="s">
        <v>256</v>
      </c>
      <c r="AE39" s="167" t="s">
        <v>256</v>
      </c>
      <c r="AF39" s="167" t="s">
        <v>256</v>
      </c>
      <c r="AG39" s="167" t="s">
        <v>256</v>
      </c>
      <c r="AH39" s="168" t="s">
        <v>256</v>
      </c>
      <c r="AI39" s="1">
        <f t="shared" si="0"/>
        <v>0</v>
      </c>
    </row>
    <row r="40" spans="2:35" ht="15" customHeight="1">
      <c r="B40" s="4"/>
      <c r="C40" s="4"/>
      <c r="D40" s="161"/>
      <c r="E40" s="161"/>
      <c r="F40" s="161"/>
      <c r="G40" s="76"/>
      <c r="H40" s="149"/>
      <c r="I40" s="149"/>
      <c r="J40" s="149"/>
      <c r="K40" s="149"/>
      <c r="L40" s="149"/>
      <c r="M40" s="149"/>
      <c r="N40" s="150"/>
      <c r="O40" s="159"/>
      <c r="P40" s="159"/>
      <c r="Q40" s="160"/>
      <c r="R40" s="160"/>
      <c r="S40" s="162"/>
      <c r="T40" s="162"/>
      <c r="V40" s="21"/>
      <c r="W40" s="20"/>
      <c r="X40" s="161" t="s">
        <v>395</v>
      </c>
      <c r="Y40" s="161"/>
      <c r="Z40" s="161"/>
      <c r="AA40" s="76" t="s">
        <v>250</v>
      </c>
      <c r="AB40" s="167" t="s">
        <v>410</v>
      </c>
      <c r="AC40" s="167" t="s">
        <v>257</v>
      </c>
      <c r="AD40" s="167" t="s">
        <v>257</v>
      </c>
      <c r="AE40" s="167" t="s">
        <v>257</v>
      </c>
      <c r="AF40" s="167" t="s">
        <v>257</v>
      </c>
      <c r="AG40" s="167" t="s">
        <v>257</v>
      </c>
      <c r="AH40" s="168" t="s">
        <v>257</v>
      </c>
      <c r="AI40" s="1">
        <f t="shared" si="0"/>
        <v>0</v>
      </c>
    </row>
    <row r="41" spans="2:35" ht="15" customHeight="1">
      <c r="B41" s="4"/>
      <c r="C41" s="4"/>
      <c r="D41" s="161"/>
      <c r="E41" s="161"/>
      <c r="F41" s="161"/>
      <c r="G41" s="76"/>
      <c r="H41" s="149"/>
      <c r="I41" s="149"/>
      <c r="J41" s="149"/>
      <c r="K41" s="149"/>
      <c r="L41" s="149"/>
      <c r="M41" s="149"/>
      <c r="N41" s="150"/>
      <c r="O41" s="159"/>
      <c r="P41" s="159"/>
      <c r="Q41" s="160"/>
      <c r="R41" s="160"/>
      <c r="S41" s="162"/>
      <c r="T41" s="162"/>
      <c r="V41" s="21"/>
      <c r="W41" s="20"/>
      <c r="X41" s="161" t="s">
        <v>243</v>
      </c>
      <c r="Y41" s="161"/>
      <c r="Z41" s="161"/>
      <c r="AA41" s="76" t="s">
        <v>250</v>
      </c>
      <c r="AB41" s="167" t="s">
        <v>258</v>
      </c>
      <c r="AC41" s="167" t="s">
        <v>258</v>
      </c>
      <c r="AD41" s="167" t="s">
        <v>258</v>
      </c>
      <c r="AE41" s="167" t="s">
        <v>258</v>
      </c>
      <c r="AF41" s="167" t="s">
        <v>258</v>
      </c>
      <c r="AG41" s="167" t="s">
        <v>258</v>
      </c>
      <c r="AH41" s="168" t="s">
        <v>258</v>
      </c>
      <c r="AI41" s="1">
        <f t="shared" si="0"/>
        <v>0</v>
      </c>
    </row>
    <row r="42" spans="2:35" ht="15" customHeight="1">
      <c r="B42" s="4"/>
      <c r="C42" s="4"/>
      <c r="D42" s="161"/>
      <c r="E42" s="161"/>
      <c r="F42" s="161"/>
      <c r="G42" s="76"/>
      <c r="H42" s="149"/>
      <c r="I42" s="149"/>
      <c r="J42" s="149"/>
      <c r="K42" s="149"/>
      <c r="L42" s="149"/>
      <c r="M42" s="149"/>
      <c r="N42" s="150"/>
      <c r="O42" s="159"/>
      <c r="P42" s="159"/>
      <c r="Q42" s="160"/>
      <c r="R42" s="160"/>
      <c r="S42" s="162"/>
      <c r="T42" s="162"/>
      <c r="V42" s="21"/>
      <c r="W42" s="20"/>
      <c r="X42" s="161" t="s">
        <v>243</v>
      </c>
      <c r="Y42" s="161"/>
      <c r="Z42" s="161"/>
      <c r="AA42" s="76" t="s">
        <v>250</v>
      </c>
      <c r="AB42" s="167" t="s">
        <v>259</v>
      </c>
      <c r="AC42" s="167" t="s">
        <v>259</v>
      </c>
      <c r="AD42" s="167" t="s">
        <v>259</v>
      </c>
      <c r="AE42" s="167" t="s">
        <v>259</v>
      </c>
      <c r="AF42" s="167" t="s">
        <v>259</v>
      </c>
      <c r="AG42" s="167" t="s">
        <v>259</v>
      </c>
      <c r="AH42" s="168" t="s">
        <v>259</v>
      </c>
      <c r="AI42" s="1">
        <f t="shared" si="0"/>
        <v>0</v>
      </c>
    </row>
    <row r="43" spans="2:35" ht="15" customHeight="1">
      <c r="B43" s="4"/>
      <c r="C43" s="4"/>
      <c r="D43" s="161"/>
      <c r="E43" s="161"/>
      <c r="F43" s="161"/>
      <c r="G43" s="76"/>
      <c r="H43" s="149"/>
      <c r="I43" s="149"/>
      <c r="J43" s="149"/>
      <c r="K43" s="149"/>
      <c r="L43" s="149"/>
      <c r="M43" s="149"/>
      <c r="N43" s="150"/>
      <c r="O43" s="159"/>
      <c r="P43" s="159"/>
      <c r="Q43" s="160"/>
      <c r="R43" s="160"/>
      <c r="S43" s="162"/>
      <c r="T43" s="162"/>
      <c r="V43" s="21"/>
      <c r="W43" s="20"/>
      <c r="X43" s="161" t="s">
        <v>243</v>
      </c>
      <c r="Y43" s="161"/>
      <c r="Z43" s="161"/>
      <c r="AA43" s="76" t="s">
        <v>250</v>
      </c>
      <c r="AB43" s="167" t="s">
        <v>261</v>
      </c>
      <c r="AC43" s="167" t="s">
        <v>261</v>
      </c>
      <c r="AD43" s="167" t="s">
        <v>261</v>
      </c>
      <c r="AE43" s="167" t="s">
        <v>261</v>
      </c>
      <c r="AF43" s="167" t="s">
        <v>261</v>
      </c>
      <c r="AG43" s="167" t="s">
        <v>261</v>
      </c>
      <c r="AH43" s="168" t="s">
        <v>261</v>
      </c>
      <c r="AI43" s="1">
        <f t="shared" si="0"/>
        <v>0</v>
      </c>
    </row>
    <row r="44" spans="2:35" ht="15" customHeight="1">
      <c r="B44" s="4"/>
      <c r="C44" s="4"/>
      <c r="D44" s="161"/>
      <c r="E44" s="161"/>
      <c r="F44" s="161"/>
      <c r="G44" s="76"/>
      <c r="H44" s="149"/>
      <c r="I44" s="149"/>
      <c r="J44" s="149"/>
      <c r="K44" s="149"/>
      <c r="L44" s="149"/>
      <c r="M44" s="149"/>
      <c r="N44" s="150"/>
      <c r="O44" s="159"/>
      <c r="P44" s="159"/>
      <c r="Q44" s="160"/>
      <c r="R44" s="160"/>
      <c r="S44" s="162"/>
      <c r="T44" s="162"/>
      <c r="V44" s="21"/>
      <c r="W44" s="20"/>
      <c r="X44" s="161" t="s">
        <v>243</v>
      </c>
      <c r="Y44" s="161"/>
      <c r="Z44" s="161"/>
      <c r="AA44" s="76" t="s">
        <v>250</v>
      </c>
      <c r="AB44" s="167" t="s">
        <v>262</v>
      </c>
      <c r="AC44" s="167" t="s">
        <v>262</v>
      </c>
      <c r="AD44" s="167" t="s">
        <v>262</v>
      </c>
      <c r="AE44" s="167" t="s">
        <v>262</v>
      </c>
      <c r="AF44" s="167" t="s">
        <v>262</v>
      </c>
      <c r="AG44" s="167" t="s">
        <v>262</v>
      </c>
      <c r="AH44" s="168" t="s">
        <v>262</v>
      </c>
      <c r="AI44" s="1">
        <f t="shared" si="0"/>
        <v>0</v>
      </c>
    </row>
    <row r="45" spans="2:35" ht="15" customHeight="1">
      <c r="B45" s="4"/>
      <c r="C45" s="4"/>
      <c r="D45" s="161"/>
      <c r="E45" s="161"/>
      <c r="F45" s="161"/>
      <c r="G45" s="76"/>
      <c r="H45" s="149"/>
      <c r="I45" s="149"/>
      <c r="J45" s="149"/>
      <c r="K45" s="149"/>
      <c r="L45" s="149"/>
      <c r="M45" s="149"/>
      <c r="N45" s="150"/>
      <c r="O45" s="159"/>
      <c r="P45" s="159"/>
      <c r="Q45" s="160"/>
      <c r="R45" s="160"/>
      <c r="S45" s="162"/>
      <c r="T45" s="162"/>
      <c r="V45" s="21"/>
      <c r="W45" s="20"/>
      <c r="X45" s="161" t="s">
        <v>243</v>
      </c>
      <c r="Y45" s="161"/>
      <c r="Z45" s="161"/>
      <c r="AA45" s="76" t="s">
        <v>250</v>
      </c>
      <c r="AB45" s="167" t="s">
        <v>263</v>
      </c>
      <c r="AC45" s="167" t="s">
        <v>263</v>
      </c>
      <c r="AD45" s="167" t="s">
        <v>263</v>
      </c>
      <c r="AE45" s="167" t="s">
        <v>263</v>
      </c>
      <c r="AF45" s="167" t="s">
        <v>263</v>
      </c>
      <c r="AG45" s="167" t="s">
        <v>263</v>
      </c>
      <c r="AH45" s="168" t="s">
        <v>263</v>
      </c>
      <c r="AI45" s="1">
        <f t="shared" si="0"/>
        <v>0</v>
      </c>
    </row>
    <row r="46" spans="2:35" ht="15" customHeight="1">
      <c r="B46" s="4"/>
      <c r="C46" s="4"/>
      <c r="D46" s="161"/>
      <c r="E46" s="161"/>
      <c r="F46" s="161"/>
      <c r="G46" s="76"/>
      <c r="H46" s="149"/>
      <c r="I46" s="149"/>
      <c r="J46" s="149"/>
      <c r="K46" s="149"/>
      <c r="L46" s="149"/>
      <c r="M46" s="149"/>
      <c r="N46" s="150"/>
      <c r="O46" s="159"/>
      <c r="P46" s="159"/>
      <c r="Q46" s="160"/>
      <c r="R46" s="160"/>
      <c r="S46" s="162"/>
      <c r="T46" s="162"/>
      <c r="V46" s="21"/>
      <c r="W46" s="20"/>
      <c r="X46" s="161" t="s">
        <v>243</v>
      </c>
      <c r="Y46" s="161"/>
      <c r="Z46" s="161"/>
      <c r="AA46" s="76" t="s">
        <v>250</v>
      </c>
      <c r="AB46" s="167" t="s">
        <v>264</v>
      </c>
      <c r="AC46" s="167" t="s">
        <v>264</v>
      </c>
      <c r="AD46" s="167" t="s">
        <v>264</v>
      </c>
      <c r="AE46" s="167" t="s">
        <v>264</v>
      </c>
      <c r="AF46" s="167" t="s">
        <v>264</v>
      </c>
      <c r="AG46" s="167" t="s">
        <v>264</v>
      </c>
      <c r="AH46" s="168" t="s">
        <v>264</v>
      </c>
      <c r="AI46" s="1">
        <f t="shared" si="0"/>
        <v>0</v>
      </c>
    </row>
    <row r="47" spans="2:35" ht="15" customHeight="1">
      <c r="B47" s="4"/>
      <c r="C47" s="4"/>
      <c r="D47" s="161"/>
      <c r="E47" s="161"/>
      <c r="F47" s="161"/>
      <c r="G47" s="76"/>
      <c r="H47" s="149"/>
      <c r="I47" s="149"/>
      <c r="J47" s="149"/>
      <c r="K47" s="149"/>
      <c r="L47" s="149"/>
      <c r="M47" s="149"/>
      <c r="N47" s="150"/>
      <c r="O47" s="159"/>
      <c r="P47" s="159"/>
      <c r="Q47" s="160"/>
      <c r="R47" s="160"/>
      <c r="S47" s="162"/>
      <c r="T47" s="162"/>
      <c r="V47" s="21"/>
      <c r="W47" s="20"/>
      <c r="X47" s="161" t="s">
        <v>243</v>
      </c>
      <c r="Y47" s="161"/>
      <c r="Z47" s="161"/>
      <c r="AA47" s="76" t="s">
        <v>250</v>
      </c>
      <c r="AB47" s="167" t="s">
        <v>265</v>
      </c>
      <c r="AC47" s="167" t="s">
        <v>265</v>
      </c>
      <c r="AD47" s="167" t="s">
        <v>265</v>
      </c>
      <c r="AE47" s="167" t="s">
        <v>265</v>
      </c>
      <c r="AF47" s="167" t="s">
        <v>265</v>
      </c>
      <c r="AG47" s="167" t="s">
        <v>265</v>
      </c>
      <c r="AH47" s="168" t="s">
        <v>265</v>
      </c>
      <c r="AI47" s="1">
        <f t="shared" si="0"/>
        <v>0</v>
      </c>
    </row>
    <row r="48" spans="2:35" ht="15" customHeight="1">
      <c r="B48" s="4"/>
      <c r="C48" s="4"/>
      <c r="D48" s="161"/>
      <c r="E48" s="161"/>
      <c r="F48" s="161"/>
      <c r="G48" s="76"/>
      <c r="H48" s="149"/>
      <c r="I48" s="149"/>
      <c r="J48" s="149"/>
      <c r="K48" s="149"/>
      <c r="L48" s="149"/>
      <c r="M48" s="149"/>
      <c r="N48" s="150"/>
      <c r="O48" s="159"/>
      <c r="P48" s="159"/>
      <c r="Q48" s="160"/>
      <c r="R48" s="160"/>
      <c r="S48" s="162"/>
      <c r="T48" s="162"/>
      <c r="V48" s="21"/>
      <c r="W48" s="20"/>
      <c r="X48" s="161" t="s">
        <v>243</v>
      </c>
      <c r="Y48" s="161"/>
      <c r="Z48" s="161"/>
      <c r="AA48" s="76" t="s">
        <v>250</v>
      </c>
      <c r="AB48" s="167" t="s">
        <v>266</v>
      </c>
      <c r="AC48" s="167" t="s">
        <v>266</v>
      </c>
      <c r="AD48" s="167" t="s">
        <v>266</v>
      </c>
      <c r="AE48" s="167" t="s">
        <v>266</v>
      </c>
      <c r="AF48" s="167" t="s">
        <v>266</v>
      </c>
      <c r="AG48" s="167" t="s">
        <v>266</v>
      </c>
      <c r="AH48" s="168" t="s">
        <v>266</v>
      </c>
      <c r="AI48" s="1">
        <f t="shared" si="0"/>
        <v>0</v>
      </c>
    </row>
    <row r="49" spans="2:35" ht="15" customHeight="1">
      <c r="B49" s="4"/>
      <c r="C49" s="4"/>
      <c r="D49" s="161"/>
      <c r="E49" s="161"/>
      <c r="F49" s="161"/>
      <c r="G49" s="76"/>
      <c r="H49" s="149"/>
      <c r="I49" s="149"/>
      <c r="J49" s="149"/>
      <c r="K49" s="149"/>
      <c r="L49" s="149"/>
      <c r="M49" s="149"/>
      <c r="N49" s="150"/>
      <c r="O49" s="159"/>
      <c r="P49" s="159"/>
      <c r="Q49" s="160"/>
      <c r="R49" s="160"/>
      <c r="S49" s="162"/>
      <c r="T49" s="162"/>
      <c r="V49" s="21"/>
      <c r="W49" s="20"/>
      <c r="X49" s="161" t="s">
        <v>243</v>
      </c>
      <c r="Y49" s="161"/>
      <c r="Z49" s="161"/>
      <c r="AA49" s="76" t="s">
        <v>250</v>
      </c>
      <c r="AB49" s="167" t="s">
        <v>267</v>
      </c>
      <c r="AC49" s="167" t="s">
        <v>267</v>
      </c>
      <c r="AD49" s="167" t="s">
        <v>267</v>
      </c>
      <c r="AE49" s="167" t="s">
        <v>267</v>
      </c>
      <c r="AF49" s="167" t="s">
        <v>267</v>
      </c>
      <c r="AG49" s="167" t="s">
        <v>267</v>
      </c>
      <c r="AH49" s="168" t="s">
        <v>267</v>
      </c>
      <c r="AI49" s="1">
        <f t="shared" si="0"/>
        <v>0</v>
      </c>
    </row>
    <row r="50" spans="2:35" ht="15" customHeight="1">
      <c r="B50" s="4"/>
      <c r="C50" s="4"/>
      <c r="D50" s="161"/>
      <c r="E50" s="161"/>
      <c r="F50" s="161"/>
      <c r="G50" s="76"/>
      <c r="H50" s="149"/>
      <c r="I50" s="149"/>
      <c r="J50" s="149"/>
      <c r="K50" s="149"/>
      <c r="L50" s="149"/>
      <c r="M50" s="149"/>
      <c r="N50" s="150"/>
      <c r="O50" s="159"/>
      <c r="P50" s="159"/>
      <c r="Q50" s="160"/>
      <c r="R50" s="160"/>
      <c r="S50" s="162"/>
      <c r="T50" s="162"/>
      <c r="V50" s="21"/>
      <c r="W50" s="20"/>
      <c r="X50" s="161" t="s">
        <v>243</v>
      </c>
      <c r="Y50" s="161"/>
      <c r="Z50" s="161"/>
      <c r="AA50" s="76" t="s">
        <v>250</v>
      </c>
      <c r="AB50" s="167" t="s">
        <v>268</v>
      </c>
      <c r="AC50" s="167" t="s">
        <v>268</v>
      </c>
      <c r="AD50" s="167" t="s">
        <v>268</v>
      </c>
      <c r="AE50" s="167" t="s">
        <v>268</v>
      </c>
      <c r="AF50" s="167" t="s">
        <v>268</v>
      </c>
      <c r="AG50" s="167" t="s">
        <v>268</v>
      </c>
      <c r="AH50" s="168" t="s">
        <v>268</v>
      </c>
      <c r="AI50" s="1">
        <f t="shared" si="0"/>
        <v>0</v>
      </c>
    </row>
    <row r="51" spans="2:35" ht="15" customHeight="1">
      <c r="B51" s="4"/>
      <c r="C51" s="4"/>
      <c r="D51" s="161"/>
      <c r="E51" s="161"/>
      <c r="F51" s="161"/>
      <c r="G51" s="76"/>
      <c r="H51" s="149"/>
      <c r="I51" s="149"/>
      <c r="J51" s="149"/>
      <c r="K51" s="149"/>
      <c r="L51" s="149"/>
      <c r="M51" s="149"/>
      <c r="N51" s="150"/>
      <c r="O51" s="159"/>
      <c r="P51" s="159"/>
      <c r="Q51" s="160"/>
      <c r="R51" s="160"/>
      <c r="S51" s="162"/>
      <c r="T51" s="162"/>
      <c r="V51" s="21"/>
      <c r="W51" s="20"/>
      <c r="X51" s="161" t="s">
        <v>243</v>
      </c>
      <c r="Y51" s="161"/>
      <c r="Z51" s="161"/>
      <c r="AA51" s="76" t="s">
        <v>250</v>
      </c>
      <c r="AB51" s="167" t="s">
        <v>269</v>
      </c>
      <c r="AC51" s="167" t="s">
        <v>269</v>
      </c>
      <c r="AD51" s="167" t="s">
        <v>269</v>
      </c>
      <c r="AE51" s="167" t="s">
        <v>269</v>
      </c>
      <c r="AF51" s="167" t="s">
        <v>269</v>
      </c>
      <c r="AG51" s="167" t="s">
        <v>269</v>
      </c>
      <c r="AH51" s="168" t="s">
        <v>269</v>
      </c>
      <c r="AI51" s="1">
        <f t="shared" si="0"/>
        <v>0</v>
      </c>
    </row>
    <row r="52" spans="2:35" ht="15" customHeight="1">
      <c r="B52" s="4"/>
      <c r="C52" s="4"/>
      <c r="D52" s="161"/>
      <c r="E52" s="161"/>
      <c r="F52" s="161"/>
      <c r="G52" s="76"/>
      <c r="H52" s="149"/>
      <c r="I52" s="149"/>
      <c r="J52" s="149"/>
      <c r="K52" s="149"/>
      <c r="L52" s="149"/>
      <c r="M52" s="149"/>
      <c r="N52" s="150"/>
      <c r="O52" s="159"/>
      <c r="P52" s="159"/>
      <c r="Q52" s="160"/>
      <c r="R52" s="160"/>
      <c r="S52" s="162"/>
      <c r="T52" s="162"/>
      <c r="V52" s="21"/>
      <c r="W52" s="20"/>
      <c r="X52" s="161" t="s">
        <v>243</v>
      </c>
      <c r="Y52" s="161"/>
      <c r="Z52" s="161"/>
      <c r="AA52" s="76" t="s">
        <v>250</v>
      </c>
      <c r="AB52" s="167" t="s">
        <v>270</v>
      </c>
      <c r="AC52" s="167" t="s">
        <v>270</v>
      </c>
      <c r="AD52" s="167" t="s">
        <v>270</v>
      </c>
      <c r="AE52" s="167" t="s">
        <v>270</v>
      </c>
      <c r="AF52" s="167" t="s">
        <v>270</v>
      </c>
      <c r="AG52" s="167" t="s">
        <v>270</v>
      </c>
      <c r="AH52" s="168" t="s">
        <v>270</v>
      </c>
      <c r="AI52" s="1">
        <f t="shared" si="0"/>
        <v>0</v>
      </c>
    </row>
    <row r="53" spans="2:35" ht="15" customHeight="1">
      <c r="B53" s="4"/>
      <c r="C53" s="4"/>
      <c r="D53" s="161"/>
      <c r="E53" s="161"/>
      <c r="F53" s="161"/>
      <c r="G53" s="76"/>
      <c r="H53" s="149"/>
      <c r="I53" s="149"/>
      <c r="J53" s="149"/>
      <c r="K53" s="149"/>
      <c r="L53" s="149"/>
      <c r="M53" s="149"/>
      <c r="N53" s="150"/>
      <c r="O53" s="159"/>
      <c r="P53" s="159"/>
      <c r="Q53" s="160"/>
      <c r="R53" s="160"/>
      <c r="S53" s="162"/>
      <c r="T53" s="162"/>
      <c r="V53" s="21"/>
      <c r="W53" s="20"/>
      <c r="X53" s="161" t="s">
        <v>243</v>
      </c>
      <c r="Y53" s="161"/>
      <c r="Z53" s="161"/>
      <c r="AA53" s="76" t="s">
        <v>250</v>
      </c>
      <c r="AB53" s="167" t="s">
        <v>271</v>
      </c>
      <c r="AC53" s="167" t="s">
        <v>271</v>
      </c>
      <c r="AD53" s="167" t="s">
        <v>271</v>
      </c>
      <c r="AE53" s="167" t="s">
        <v>271</v>
      </c>
      <c r="AF53" s="167" t="s">
        <v>271</v>
      </c>
      <c r="AG53" s="167" t="s">
        <v>271</v>
      </c>
      <c r="AH53" s="168" t="s">
        <v>271</v>
      </c>
      <c r="AI53" s="1">
        <f t="shared" si="0"/>
        <v>0</v>
      </c>
    </row>
    <row r="54" spans="2:35" ht="15" customHeight="1">
      <c r="B54" s="4"/>
      <c r="C54" s="4"/>
      <c r="D54" s="161"/>
      <c r="E54" s="161"/>
      <c r="F54" s="161"/>
      <c r="G54" s="76"/>
      <c r="H54" s="149"/>
      <c r="I54" s="149"/>
      <c r="J54" s="149"/>
      <c r="K54" s="149"/>
      <c r="L54" s="149"/>
      <c r="M54" s="149"/>
      <c r="N54" s="150"/>
      <c r="O54" s="159"/>
      <c r="P54" s="159"/>
      <c r="Q54" s="160"/>
      <c r="R54" s="160"/>
      <c r="S54" s="162"/>
      <c r="T54" s="162"/>
      <c r="V54" s="21"/>
      <c r="W54" s="20"/>
      <c r="X54" s="161" t="s">
        <v>243</v>
      </c>
      <c r="Y54" s="161"/>
      <c r="Z54" s="161"/>
      <c r="AA54" s="76" t="s">
        <v>250</v>
      </c>
      <c r="AB54" s="167" t="s">
        <v>272</v>
      </c>
      <c r="AC54" s="167" t="s">
        <v>272</v>
      </c>
      <c r="AD54" s="167" t="s">
        <v>272</v>
      </c>
      <c r="AE54" s="167" t="s">
        <v>272</v>
      </c>
      <c r="AF54" s="167" t="s">
        <v>272</v>
      </c>
      <c r="AG54" s="167" t="s">
        <v>272</v>
      </c>
      <c r="AH54" s="168" t="s">
        <v>272</v>
      </c>
      <c r="AI54" s="1">
        <f t="shared" si="0"/>
        <v>0</v>
      </c>
    </row>
    <row r="55" spans="2:35" ht="15" customHeight="1">
      <c r="B55" s="4"/>
      <c r="C55" s="4"/>
      <c r="D55" s="161"/>
      <c r="E55" s="161"/>
      <c r="F55" s="161"/>
      <c r="G55" s="76"/>
      <c r="H55" s="149"/>
      <c r="I55" s="149"/>
      <c r="J55" s="149"/>
      <c r="K55" s="149"/>
      <c r="L55" s="149"/>
      <c r="M55" s="149"/>
      <c r="N55" s="150"/>
      <c r="O55" s="159"/>
      <c r="P55" s="159"/>
      <c r="Q55" s="160"/>
      <c r="R55" s="160"/>
      <c r="S55" s="162"/>
      <c r="T55" s="162"/>
      <c r="V55" s="21"/>
      <c r="W55" s="20"/>
      <c r="X55" s="161" t="s">
        <v>243</v>
      </c>
      <c r="Y55" s="161"/>
      <c r="Z55" s="161"/>
      <c r="AA55" s="76" t="s">
        <v>250</v>
      </c>
      <c r="AB55" s="167" t="s">
        <v>273</v>
      </c>
      <c r="AC55" s="167" t="s">
        <v>273</v>
      </c>
      <c r="AD55" s="167" t="s">
        <v>273</v>
      </c>
      <c r="AE55" s="167" t="s">
        <v>273</v>
      </c>
      <c r="AF55" s="167" t="s">
        <v>273</v>
      </c>
      <c r="AG55" s="167" t="s">
        <v>273</v>
      </c>
      <c r="AH55" s="168" t="s">
        <v>273</v>
      </c>
      <c r="AI55" s="1">
        <f t="shared" si="0"/>
        <v>0</v>
      </c>
    </row>
    <row r="56" spans="2:35" ht="15" customHeight="1">
      <c r="B56" s="4"/>
      <c r="C56" s="4"/>
      <c r="D56" s="161"/>
      <c r="E56" s="161"/>
      <c r="F56" s="161"/>
      <c r="G56" s="76"/>
      <c r="H56" s="149"/>
      <c r="I56" s="149"/>
      <c r="J56" s="149"/>
      <c r="K56" s="149"/>
      <c r="L56" s="149"/>
      <c r="M56" s="149"/>
      <c r="N56" s="150"/>
      <c r="O56" s="159"/>
      <c r="P56" s="159"/>
      <c r="Q56" s="160"/>
      <c r="R56" s="160"/>
      <c r="S56" s="162"/>
      <c r="T56" s="162"/>
      <c r="V56" s="21"/>
      <c r="W56" s="20"/>
      <c r="X56" s="161" t="s">
        <v>243</v>
      </c>
      <c r="Y56" s="161"/>
      <c r="Z56" s="161"/>
      <c r="AA56" s="76" t="s">
        <v>250</v>
      </c>
      <c r="AB56" s="167" t="s">
        <v>274</v>
      </c>
      <c r="AC56" s="167" t="s">
        <v>274</v>
      </c>
      <c r="AD56" s="167" t="s">
        <v>274</v>
      </c>
      <c r="AE56" s="167" t="s">
        <v>274</v>
      </c>
      <c r="AF56" s="167" t="s">
        <v>274</v>
      </c>
      <c r="AG56" s="167" t="s">
        <v>274</v>
      </c>
      <c r="AH56" s="168" t="s">
        <v>274</v>
      </c>
      <c r="AI56" s="1">
        <f t="shared" si="0"/>
        <v>0</v>
      </c>
    </row>
    <row r="57" spans="2:35" ht="15" customHeight="1">
      <c r="B57" s="4"/>
      <c r="C57" s="4"/>
      <c r="D57" s="161"/>
      <c r="E57" s="161"/>
      <c r="F57" s="161"/>
      <c r="G57" s="76"/>
      <c r="H57" s="149"/>
      <c r="I57" s="149"/>
      <c r="J57" s="149"/>
      <c r="K57" s="149"/>
      <c r="L57" s="149"/>
      <c r="M57" s="149"/>
      <c r="N57" s="150"/>
      <c r="O57" s="159"/>
      <c r="P57" s="159"/>
      <c r="Q57" s="160"/>
      <c r="R57" s="160"/>
      <c r="S57" s="162"/>
      <c r="T57" s="162"/>
      <c r="V57" s="21"/>
      <c r="W57" s="20"/>
      <c r="X57" s="161" t="s">
        <v>243</v>
      </c>
      <c r="Y57" s="161"/>
      <c r="Z57" s="161"/>
      <c r="AA57" s="76" t="s">
        <v>250</v>
      </c>
      <c r="AB57" s="167" t="s">
        <v>275</v>
      </c>
      <c r="AC57" s="167" t="s">
        <v>275</v>
      </c>
      <c r="AD57" s="167" t="s">
        <v>275</v>
      </c>
      <c r="AE57" s="167" t="s">
        <v>275</v>
      </c>
      <c r="AF57" s="167" t="s">
        <v>275</v>
      </c>
      <c r="AG57" s="167" t="s">
        <v>275</v>
      </c>
      <c r="AH57" s="168" t="s">
        <v>275</v>
      </c>
      <c r="AI57" s="1">
        <f t="shared" si="0"/>
        <v>0</v>
      </c>
    </row>
    <row r="58" spans="2:35" ht="15" customHeight="1">
      <c r="B58" s="4"/>
      <c r="C58" s="4"/>
      <c r="D58" s="161"/>
      <c r="E58" s="161"/>
      <c r="F58" s="161"/>
      <c r="G58" s="76"/>
      <c r="H58" s="149"/>
      <c r="I58" s="149"/>
      <c r="J58" s="149"/>
      <c r="K58" s="149"/>
      <c r="L58" s="149"/>
      <c r="M58" s="149"/>
      <c r="N58" s="150"/>
      <c r="O58" s="159"/>
      <c r="P58" s="159"/>
      <c r="Q58" s="160"/>
      <c r="R58" s="160"/>
      <c r="S58" s="162"/>
      <c r="T58" s="162"/>
      <c r="V58" s="21"/>
      <c r="W58" s="20"/>
      <c r="X58" s="161"/>
      <c r="Y58" s="161"/>
      <c r="Z58" s="161"/>
      <c r="AA58" s="76"/>
      <c r="AB58" s="167"/>
      <c r="AC58" s="167"/>
      <c r="AD58" s="167"/>
      <c r="AE58" s="167"/>
      <c r="AF58" s="167"/>
      <c r="AG58" s="167"/>
      <c r="AH58" s="176"/>
    </row>
    <row r="59" spans="2:35" ht="15" customHeight="1">
      <c r="B59" s="4"/>
      <c r="C59" s="4"/>
      <c r="D59" s="161"/>
      <c r="E59" s="161"/>
      <c r="F59" s="161"/>
      <c r="G59" s="76"/>
      <c r="H59" s="149"/>
      <c r="I59" s="149"/>
      <c r="J59" s="149"/>
      <c r="K59" s="149"/>
      <c r="L59" s="149"/>
      <c r="M59" s="149"/>
      <c r="N59" s="150"/>
      <c r="O59" s="159"/>
      <c r="P59" s="159"/>
      <c r="Q59" s="160"/>
      <c r="R59" s="160"/>
      <c r="S59" s="162"/>
      <c r="T59" s="162"/>
      <c r="V59" s="21"/>
      <c r="W59" s="20"/>
      <c r="X59" s="146" t="s">
        <v>276</v>
      </c>
      <c r="Y59" s="147" t="s">
        <v>276</v>
      </c>
      <c r="Z59" s="148" t="s">
        <v>276</v>
      </c>
      <c r="AA59" s="76" t="s">
        <v>234</v>
      </c>
      <c r="AB59" s="167" t="s">
        <v>277</v>
      </c>
      <c r="AC59" s="167" t="s">
        <v>277</v>
      </c>
      <c r="AD59" s="167" t="s">
        <v>277</v>
      </c>
      <c r="AE59" s="167" t="s">
        <v>277</v>
      </c>
      <c r="AF59" s="167" t="s">
        <v>277</v>
      </c>
      <c r="AG59" s="167" t="s">
        <v>277</v>
      </c>
      <c r="AH59" s="176" t="s">
        <v>277</v>
      </c>
      <c r="AI59" s="1">
        <f t="shared" ref="AI59:AI73" si="1">COUNTIF($H$24:$H$171,AB59)</f>
        <v>0</v>
      </c>
    </row>
    <row r="60" spans="2:35" ht="15" customHeight="1">
      <c r="B60" s="4"/>
      <c r="C60" s="4"/>
      <c r="D60" s="161"/>
      <c r="E60" s="161"/>
      <c r="F60" s="161"/>
      <c r="G60" s="76"/>
      <c r="H60" s="149"/>
      <c r="I60" s="149"/>
      <c r="J60" s="149"/>
      <c r="K60" s="149"/>
      <c r="L60" s="149"/>
      <c r="M60" s="149"/>
      <c r="N60" s="150"/>
      <c r="O60" s="159"/>
      <c r="P60" s="159"/>
      <c r="Q60" s="160"/>
      <c r="R60" s="160"/>
      <c r="S60" s="162"/>
      <c r="T60" s="162"/>
      <c r="V60" s="21"/>
      <c r="W60" s="20"/>
      <c r="X60" s="146" t="s">
        <v>276</v>
      </c>
      <c r="Y60" s="147" t="s">
        <v>276</v>
      </c>
      <c r="Z60" s="148" t="s">
        <v>276</v>
      </c>
      <c r="AA60" s="76" t="s">
        <v>234</v>
      </c>
      <c r="AB60" s="167" t="s">
        <v>278</v>
      </c>
      <c r="AC60" s="167" t="s">
        <v>278</v>
      </c>
      <c r="AD60" s="167" t="s">
        <v>278</v>
      </c>
      <c r="AE60" s="167" t="s">
        <v>278</v>
      </c>
      <c r="AF60" s="167" t="s">
        <v>278</v>
      </c>
      <c r="AG60" s="167" t="s">
        <v>278</v>
      </c>
      <c r="AH60" s="176" t="s">
        <v>278</v>
      </c>
      <c r="AI60" s="1">
        <f t="shared" si="1"/>
        <v>0</v>
      </c>
    </row>
    <row r="61" spans="2:35" ht="15" customHeight="1">
      <c r="B61" s="4"/>
      <c r="C61" s="4"/>
      <c r="D61" s="161"/>
      <c r="E61" s="161"/>
      <c r="F61" s="161"/>
      <c r="G61" s="76"/>
      <c r="H61" s="149"/>
      <c r="I61" s="149"/>
      <c r="J61" s="149"/>
      <c r="K61" s="149"/>
      <c r="L61" s="149"/>
      <c r="M61" s="149"/>
      <c r="N61" s="150"/>
      <c r="O61" s="159"/>
      <c r="P61" s="159"/>
      <c r="Q61" s="160"/>
      <c r="R61" s="160"/>
      <c r="S61" s="162"/>
      <c r="T61" s="162"/>
      <c r="V61" s="21"/>
      <c r="W61" s="20"/>
      <c r="X61" s="146" t="s">
        <v>276</v>
      </c>
      <c r="Y61" s="147" t="s">
        <v>276</v>
      </c>
      <c r="Z61" s="148" t="s">
        <v>276</v>
      </c>
      <c r="AA61" s="76" t="s">
        <v>234</v>
      </c>
      <c r="AB61" s="167" t="s">
        <v>279</v>
      </c>
      <c r="AC61" s="167" t="s">
        <v>279</v>
      </c>
      <c r="AD61" s="167" t="s">
        <v>279</v>
      </c>
      <c r="AE61" s="167" t="s">
        <v>279</v>
      </c>
      <c r="AF61" s="167" t="s">
        <v>279</v>
      </c>
      <c r="AG61" s="167" t="s">
        <v>279</v>
      </c>
      <c r="AH61" s="176" t="s">
        <v>279</v>
      </c>
      <c r="AI61" s="1">
        <f t="shared" si="1"/>
        <v>0</v>
      </c>
    </row>
    <row r="62" spans="2:35" ht="15" customHeight="1">
      <c r="B62" s="4"/>
      <c r="C62" s="4"/>
      <c r="D62" s="161"/>
      <c r="E62" s="161"/>
      <c r="F62" s="161"/>
      <c r="G62" s="76"/>
      <c r="H62" s="149"/>
      <c r="I62" s="149"/>
      <c r="J62" s="149"/>
      <c r="K62" s="149"/>
      <c r="L62" s="149"/>
      <c r="M62" s="149"/>
      <c r="N62" s="150"/>
      <c r="O62" s="159"/>
      <c r="P62" s="159"/>
      <c r="Q62" s="160"/>
      <c r="R62" s="160"/>
      <c r="S62" s="162"/>
      <c r="T62" s="162"/>
      <c r="V62" s="21"/>
      <c r="W62" s="20"/>
      <c r="X62" s="146" t="s">
        <v>276</v>
      </c>
      <c r="Y62" s="147" t="s">
        <v>276</v>
      </c>
      <c r="Z62" s="148" t="s">
        <v>276</v>
      </c>
      <c r="AA62" s="76" t="s">
        <v>234</v>
      </c>
      <c r="AB62" s="167" t="s">
        <v>280</v>
      </c>
      <c r="AC62" s="167" t="s">
        <v>280</v>
      </c>
      <c r="AD62" s="167" t="s">
        <v>280</v>
      </c>
      <c r="AE62" s="167" t="s">
        <v>280</v>
      </c>
      <c r="AF62" s="167" t="s">
        <v>280</v>
      </c>
      <c r="AG62" s="167" t="s">
        <v>280</v>
      </c>
      <c r="AH62" s="176" t="s">
        <v>280</v>
      </c>
      <c r="AI62" s="1">
        <f t="shared" si="1"/>
        <v>0</v>
      </c>
    </row>
    <row r="63" spans="2:35" ht="15" customHeight="1">
      <c r="B63" s="4"/>
      <c r="C63" s="4"/>
      <c r="D63" s="161"/>
      <c r="E63" s="161"/>
      <c r="F63" s="161"/>
      <c r="G63" s="76"/>
      <c r="H63" s="149"/>
      <c r="I63" s="149"/>
      <c r="J63" s="149"/>
      <c r="K63" s="149"/>
      <c r="L63" s="149"/>
      <c r="M63" s="149"/>
      <c r="N63" s="150"/>
      <c r="O63" s="159"/>
      <c r="P63" s="159"/>
      <c r="Q63" s="163"/>
      <c r="R63" s="164"/>
      <c r="S63" s="165"/>
      <c r="T63" s="166"/>
      <c r="V63" s="21"/>
      <c r="W63" s="20"/>
      <c r="X63" s="146" t="s">
        <v>276</v>
      </c>
      <c r="Y63" s="147" t="s">
        <v>276</v>
      </c>
      <c r="Z63" s="148" t="s">
        <v>276</v>
      </c>
      <c r="AA63" s="76" t="s">
        <v>250</v>
      </c>
      <c r="AB63" s="167" t="s">
        <v>281</v>
      </c>
      <c r="AC63" s="167" t="s">
        <v>281</v>
      </c>
      <c r="AD63" s="167" t="s">
        <v>281</v>
      </c>
      <c r="AE63" s="167" t="s">
        <v>281</v>
      </c>
      <c r="AF63" s="167" t="s">
        <v>281</v>
      </c>
      <c r="AG63" s="167" t="s">
        <v>281</v>
      </c>
      <c r="AH63" s="176" t="s">
        <v>281</v>
      </c>
      <c r="AI63" s="1">
        <f t="shared" si="1"/>
        <v>0</v>
      </c>
    </row>
    <row r="64" spans="2:35" ht="15" customHeight="1">
      <c r="B64" s="4"/>
      <c r="C64" s="4"/>
      <c r="D64" s="161"/>
      <c r="E64" s="161"/>
      <c r="F64" s="161"/>
      <c r="G64" s="76"/>
      <c r="H64" s="149"/>
      <c r="I64" s="149"/>
      <c r="J64" s="149"/>
      <c r="K64" s="149"/>
      <c r="L64" s="149"/>
      <c r="M64" s="149"/>
      <c r="N64" s="150"/>
      <c r="O64" s="159"/>
      <c r="P64" s="159"/>
      <c r="Q64" s="160"/>
      <c r="R64" s="160"/>
      <c r="S64" s="162"/>
      <c r="T64" s="162"/>
      <c r="V64" s="21"/>
      <c r="W64" s="20"/>
      <c r="X64" s="146" t="s">
        <v>276</v>
      </c>
      <c r="Y64" s="147" t="s">
        <v>276</v>
      </c>
      <c r="Z64" s="148" t="s">
        <v>276</v>
      </c>
      <c r="AA64" s="76" t="s">
        <v>250</v>
      </c>
      <c r="AB64" s="167" t="s">
        <v>282</v>
      </c>
      <c r="AC64" s="167" t="s">
        <v>282</v>
      </c>
      <c r="AD64" s="167" t="s">
        <v>282</v>
      </c>
      <c r="AE64" s="167" t="s">
        <v>282</v>
      </c>
      <c r="AF64" s="167" t="s">
        <v>282</v>
      </c>
      <c r="AG64" s="167" t="s">
        <v>282</v>
      </c>
      <c r="AH64" s="176" t="s">
        <v>282</v>
      </c>
      <c r="AI64" s="1">
        <f t="shared" si="1"/>
        <v>0</v>
      </c>
    </row>
    <row r="65" spans="2:35" ht="15" customHeight="1">
      <c r="B65" s="4"/>
      <c r="C65" s="4"/>
      <c r="D65" s="161"/>
      <c r="E65" s="161"/>
      <c r="F65" s="161"/>
      <c r="G65" s="76"/>
      <c r="H65" s="149"/>
      <c r="I65" s="149"/>
      <c r="J65" s="149"/>
      <c r="K65" s="149"/>
      <c r="L65" s="149"/>
      <c r="M65" s="149"/>
      <c r="N65" s="150"/>
      <c r="O65" s="159"/>
      <c r="P65" s="159"/>
      <c r="Q65" s="160"/>
      <c r="R65" s="160"/>
      <c r="S65" s="162"/>
      <c r="T65" s="162"/>
      <c r="V65" s="21"/>
      <c r="W65" s="20"/>
      <c r="X65" s="146" t="s">
        <v>276</v>
      </c>
      <c r="Y65" s="147" t="s">
        <v>276</v>
      </c>
      <c r="Z65" s="148" t="s">
        <v>276</v>
      </c>
      <c r="AA65" s="76" t="s">
        <v>250</v>
      </c>
      <c r="AB65" s="167" t="s">
        <v>283</v>
      </c>
      <c r="AC65" s="167" t="s">
        <v>283</v>
      </c>
      <c r="AD65" s="167" t="s">
        <v>283</v>
      </c>
      <c r="AE65" s="167" t="s">
        <v>283</v>
      </c>
      <c r="AF65" s="167" t="s">
        <v>283</v>
      </c>
      <c r="AG65" s="167" t="s">
        <v>283</v>
      </c>
      <c r="AH65" s="176" t="s">
        <v>283</v>
      </c>
      <c r="AI65" s="1">
        <f t="shared" si="1"/>
        <v>0</v>
      </c>
    </row>
    <row r="66" spans="2:35" ht="15" customHeight="1">
      <c r="B66" s="4"/>
      <c r="C66" s="4"/>
      <c r="D66" s="161"/>
      <c r="E66" s="161"/>
      <c r="F66" s="161"/>
      <c r="G66" s="76"/>
      <c r="H66" s="149"/>
      <c r="I66" s="149"/>
      <c r="J66" s="149"/>
      <c r="K66" s="149"/>
      <c r="L66" s="149"/>
      <c r="M66" s="149"/>
      <c r="N66" s="150"/>
      <c r="O66" s="159"/>
      <c r="P66" s="159"/>
      <c r="Q66" s="160"/>
      <c r="R66" s="160"/>
      <c r="S66" s="162"/>
      <c r="T66" s="162"/>
      <c r="V66" s="21"/>
      <c r="W66" s="20"/>
      <c r="X66" s="146" t="s">
        <v>276</v>
      </c>
      <c r="Y66" s="147" t="s">
        <v>276</v>
      </c>
      <c r="Z66" s="148" t="s">
        <v>276</v>
      </c>
      <c r="AA66" s="76" t="s">
        <v>250</v>
      </c>
      <c r="AB66" s="167" t="s">
        <v>284</v>
      </c>
      <c r="AC66" s="167" t="s">
        <v>284</v>
      </c>
      <c r="AD66" s="167" t="s">
        <v>284</v>
      </c>
      <c r="AE66" s="167" t="s">
        <v>284</v>
      </c>
      <c r="AF66" s="167" t="s">
        <v>284</v>
      </c>
      <c r="AG66" s="167" t="s">
        <v>284</v>
      </c>
      <c r="AH66" s="176" t="s">
        <v>284</v>
      </c>
      <c r="AI66" s="1">
        <f t="shared" si="1"/>
        <v>0</v>
      </c>
    </row>
    <row r="67" spans="2:35" ht="15" customHeight="1">
      <c r="B67" s="4"/>
      <c r="C67" s="4"/>
      <c r="D67" s="161"/>
      <c r="E67" s="161"/>
      <c r="F67" s="161"/>
      <c r="G67" s="76"/>
      <c r="H67" s="149"/>
      <c r="I67" s="149"/>
      <c r="J67" s="149"/>
      <c r="K67" s="149"/>
      <c r="L67" s="149"/>
      <c r="M67" s="149"/>
      <c r="N67" s="150"/>
      <c r="O67" s="159"/>
      <c r="P67" s="159"/>
      <c r="Q67" s="160"/>
      <c r="R67" s="160"/>
      <c r="S67" s="162"/>
      <c r="T67" s="162"/>
      <c r="V67" s="21"/>
      <c r="W67" s="20"/>
      <c r="X67" s="146" t="s">
        <v>276</v>
      </c>
      <c r="Y67" s="147" t="s">
        <v>276</v>
      </c>
      <c r="Z67" s="148" t="s">
        <v>276</v>
      </c>
      <c r="AA67" s="76" t="s">
        <v>250</v>
      </c>
      <c r="AB67" s="167" t="s">
        <v>285</v>
      </c>
      <c r="AC67" s="167" t="s">
        <v>285</v>
      </c>
      <c r="AD67" s="167" t="s">
        <v>285</v>
      </c>
      <c r="AE67" s="167" t="s">
        <v>285</v>
      </c>
      <c r="AF67" s="167" t="s">
        <v>285</v>
      </c>
      <c r="AG67" s="167" t="s">
        <v>285</v>
      </c>
      <c r="AH67" s="176" t="s">
        <v>285</v>
      </c>
      <c r="AI67" s="1">
        <f t="shared" si="1"/>
        <v>0</v>
      </c>
    </row>
    <row r="68" spans="2:35" ht="15" customHeight="1">
      <c r="B68" s="4"/>
      <c r="C68" s="4"/>
      <c r="D68" s="161"/>
      <c r="E68" s="161"/>
      <c r="F68" s="161"/>
      <c r="G68" s="76"/>
      <c r="H68" s="149"/>
      <c r="I68" s="149"/>
      <c r="J68" s="149"/>
      <c r="K68" s="149"/>
      <c r="L68" s="149"/>
      <c r="M68" s="149"/>
      <c r="N68" s="150"/>
      <c r="O68" s="159"/>
      <c r="P68" s="159"/>
      <c r="Q68" s="160"/>
      <c r="R68" s="160"/>
      <c r="S68" s="162"/>
      <c r="T68" s="162"/>
      <c r="V68" s="21"/>
      <c r="W68" s="20"/>
      <c r="X68" s="146" t="s">
        <v>276</v>
      </c>
      <c r="Y68" s="147" t="s">
        <v>276</v>
      </c>
      <c r="Z68" s="148" t="s">
        <v>276</v>
      </c>
      <c r="AA68" s="76" t="s">
        <v>250</v>
      </c>
      <c r="AB68" s="167" t="s">
        <v>286</v>
      </c>
      <c r="AC68" s="167" t="s">
        <v>286</v>
      </c>
      <c r="AD68" s="167" t="s">
        <v>286</v>
      </c>
      <c r="AE68" s="167" t="s">
        <v>286</v>
      </c>
      <c r="AF68" s="167" t="s">
        <v>286</v>
      </c>
      <c r="AG68" s="167" t="s">
        <v>286</v>
      </c>
      <c r="AH68" s="176" t="s">
        <v>286</v>
      </c>
      <c r="AI68" s="1">
        <f t="shared" si="1"/>
        <v>0</v>
      </c>
    </row>
    <row r="69" spans="2:35" ht="15" customHeight="1">
      <c r="B69" s="4"/>
      <c r="C69" s="4"/>
      <c r="D69" s="161"/>
      <c r="E69" s="161"/>
      <c r="F69" s="161"/>
      <c r="G69" s="76"/>
      <c r="H69" s="149"/>
      <c r="I69" s="149"/>
      <c r="J69" s="149"/>
      <c r="K69" s="149"/>
      <c r="L69" s="149"/>
      <c r="M69" s="149"/>
      <c r="N69" s="150"/>
      <c r="O69" s="159"/>
      <c r="P69" s="159"/>
      <c r="Q69" s="160"/>
      <c r="R69" s="160"/>
      <c r="S69" s="162"/>
      <c r="T69" s="162"/>
      <c r="V69" s="21"/>
      <c r="W69" s="20"/>
      <c r="X69" s="146" t="s">
        <v>276</v>
      </c>
      <c r="Y69" s="147" t="s">
        <v>276</v>
      </c>
      <c r="Z69" s="148" t="s">
        <v>276</v>
      </c>
      <c r="AA69" s="76" t="s">
        <v>250</v>
      </c>
      <c r="AB69" s="167" t="s">
        <v>287</v>
      </c>
      <c r="AC69" s="167" t="s">
        <v>287</v>
      </c>
      <c r="AD69" s="167" t="s">
        <v>287</v>
      </c>
      <c r="AE69" s="167" t="s">
        <v>287</v>
      </c>
      <c r="AF69" s="167" t="s">
        <v>287</v>
      </c>
      <c r="AG69" s="167" t="s">
        <v>287</v>
      </c>
      <c r="AH69" s="176" t="s">
        <v>287</v>
      </c>
      <c r="AI69" s="1">
        <f t="shared" si="1"/>
        <v>0</v>
      </c>
    </row>
    <row r="70" spans="2:35" ht="15" customHeight="1">
      <c r="B70" s="4"/>
      <c r="C70" s="4"/>
      <c r="D70" s="161"/>
      <c r="E70" s="161"/>
      <c r="F70" s="161"/>
      <c r="G70" s="76"/>
      <c r="H70" s="149"/>
      <c r="I70" s="149"/>
      <c r="J70" s="149"/>
      <c r="K70" s="149"/>
      <c r="L70" s="149"/>
      <c r="M70" s="149"/>
      <c r="N70" s="150"/>
      <c r="O70" s="159"/>
      <c r="P70" s="159"/>
      <c r="Q70" s="160"/>
      <c r="R70" s="160"/>
      <c r="S70" s="162"/>
      <c r="T70" s="162"/>
      <c r="V70" s="21"/>
      <c r="W70" s="20"/>
      <c r="X70" s="146" t="s">
        <v>276</v>
      </c>
      <c r="Y70" s="147" t="s">
        <v>276</v>
      </c>
      <c r="Z70" s="148" t="s">
        <v>276</v>
      </c>
      <c r="AA70" s="76" t="s">
        <v>250</v>
      </c>
      <c r="AB70" s="167" t="s">
        <v>288</v>
      </c>
      <c r="AC70" s="167" t="s">
        <v>288</v>
      </c>
      <c r="AD70" s="167" t="s">
        <v>288</v>
      </c>
      <c r="AE70" s="167" t="s">
        <v>288</v>
      </c>
      <c r="AF70" s="167" t="s">
        <v>288</v>
      </c>
      <c r="AG70" s="167" t="s">
        <v>288</v>
      </c>
      <c r="AH70" s="176" t="s">
        <v>288</v>
      </c>
      <c r="AI70" s="1">
        <f t="shared" si="1"/>
        <v>0</v>
      </c>
    </row>
    <row r="71" spans="2:35" ht="15" customHeight="1">
      <c r="B71" s="4"/>
      <c r="C71" s="4"/>
      <c r="D71" s="161"/>
      <c r="E71" s="161"/>
      <c r="F71" s="161"/>
      <c r="G71" s="76"/>
      <c r="H71" s="149"/>
      <c r="I71" s="149"/>
      <c r="J71" s="149"/>
      <c r="K71" s="149"/>
      <c r="L71" s="149"/>
      <c r="M71" s="149"/>
      <c r="N71" s="150"/>
      <c r="O71" s="159"/>
      <c r="P71" s="159"/>
      <c r="Q71" s="160"/>
      <c r="R71" s="160"/>
      <c r="S71" s="162"/>
      <c r="T71" s="162"/>
      <c r="V71" s="21"/>
      <c r="W71" s="20"/>
      <c r="X71" s="146" t="s">
        <v>276</v>
      </c>
      <c r="Y71" s="147" t="s">
        <v>276</v>
      </c>
      <c r="Z71" s="148" t="s">
        <v>276</v>
      </c>
      <c r="AA71" s="76" t="s">
        <v>250</v>
      </c>
      <c r="AB71" s="167" t="s">
        <v>289</v>
      </c>
      <c r="AC71" s="167" t="s">
        <v>289</v>
      </c>
      <c r="AD71" s="167" t="s">
        <v>289</v>
      </c>
      <c r="AE71" s="167" t="s">
        <v>289</v>
      </c>
      <c r="AF71" s="167" t="s">
        <v>289</v>
      </c>
      <c r="AG71" s="167" t="s">
        <v>289</v>
      </c>
      <c r="AH71" s="176" t="s">
        <v>289</v>
      </c>
      <c r="AI71" s="1">
        <f t="shared" si="1"/>
        <v>0</v>
      </c>
    </row>
    <row r="72" spans="2:35" ht="15" customHeight="1">
      <c r="B72" s="4"/>
      <c r="C72" s="4"/>
      <c r="D72" s="161"/>
      <c r="E72" s="161"/>
      <c r="F72" s="161"/>
      <c r="G72" s="76"/>
      <c r="H72" s="149"/>
      <c r="I72" s="149"/>
      <c r="J72" s="149"/>
      <c r="K72" s="149"/>
      <c r="L72" s="149"/>
      <c r="M72" s="149"/>
      <c r="N72" s="150"/>
      <c r="O72" s="159"/>
      <c r="P72" s="159"/>
      <c r="Q72" s="160"/>
      <c r="R72" s="160"/>
      <c r="S72" s="162"/>
      <c r="T72" s="162"/>
      <c r="V72" s="21"/>
      <c r="W72" s="20"/>
      <c r="X72" s="146" t="s">
        <v>276</v>
      </c>
      <c r="Y72" s="147" t="s">
        <v>276</v>
      </c>
      <c r="Z72" s="148" t="s">
        <v>276</v>
      </c>
      <c r="AA72" s="76" t="s">
        <v>250</v>
      </c>
      <c r="AB72" s="167" t="s">
        <v>290</v>
      </c>
      <c r="AC72" s="167" t="s">
        <v>290</v>
      </c>
      <c r="AD72" s="167" t="s">
        <v>290</v>
      </c>
      <c r="AE72" s="167" t="s">
        <v>290</v>
      </c>
      <c r="AF72" s="167" t="s">
        <v>290</v>
      </c>
      <c r="AG72" s="167" t="s">
        <v>290</v>
      </c>
      <c r="AH72" s="176" t="s">
        <v>290</v>
      </c>
      <c r="AI72" s="1">
        <f t="shared" si="1"/>
        <v>0</v>
      </c>
    </row>
    <row r="73" spans="2:35" ht="15" customHeight="1">
      <c r="B73" s="4"/>
      <c r="C73" s="4"/>
      <c r="D73" s="161"/>
      <c r="E73" s="161"/>
      <c r="F73" s="161"/>
      <c r="G73" s="76"/>
      <c r="H73" s="149"/>
      <c r="I73" s="149"/>
      <c r="J73" s="149"/>
      <c r="K73" s="149"/>
      <c r="L73" s="149"/>
      <c r="M73" s="149"/>
      <c r="N73" s="150"/>
      <c r="O73" s="159"/>
      <c r="P73" s="159"/>
      <c r="Q73" s="160"/>
      <c r="R73" s="160"/>
      <c r="S73" s="162"/>
      <c r="T73" s="162"/>
      <c r="V73" s="21"/>
      <c r="W73" s="20"/>
      <c r="X73" s="146"/>
      <c r="Y73" s="147" t="s">
        <v>276</v>
      </c>
      <c r="Z73" s="148" t="s">
        <v>276</v>
      </c>
      <c r="AA73" s="76"/>
      <c r="AB73" s="167"/>
      <c r="AC73" s="167" t="s">
        <v>291</v>
      </c>
      <c r="AD73" s="167" t="s">
        <v>291</v>
      </c>
      <c r="AE73" s="167" t="s">
        <v>291</v>
      </c>
      <c r="AF73" s="167" t="s">
        <v>291</v>
      </c>
      <c r="AG73" s="167" t="s">
        <v>291</v>
      </c>
      <c r="AH73" s="176" t="s">
        <v>291</v>
      </c>
      <c r="AI73" s="1">
        <f t="shared" si="1"/>
        <v>0</v>
      </c>
    </row>
    <row r="74" spans="2:35" ht="15" customHeight="1">
      <c r="B74" s="4"/>
      <c r="C74" s="4"/>
      <c r="D74" s="161"/>
      <c r="E74" s="161"/>
      <c r="F74" s="161"/>
      <c r="G74" s="76"/>
      <c r="H74" s="149"/>
      <c r="I74" s="149"/>
      <c r="J74" s="149"/>
      <c r="K74" s="149"/>
      <c r="L74" s="149"/>
      <c r="M74" s="149"/>
      <c r="N74" s="150"/>
      <c r="O74" s="159"/>
      <c r="P74" s="159"/>
      <c r="Q74" s="160"/>
      <c r="R74" s="160"/>
      <c r="S74" s="162"/>
      <c r="T74" s="162"/>
      <c r="V74" s="21"/>
      <c r="W74" s="20"/>
      <c r="X74" s="146"/>
      <c r="Y74" s="147"/>
      <c r="Z74" s="148"/>
      <c r="AA74" s="76"/>
      <c r="AB74" s="167"/>
      <c r="AC74" s="167"/>
      <c r="AD74" s="167"/>
      <c r="AE74" s="167"/>
      <c r="AF74" s="167"/>
      <c r="AG74" s="167"/>
      <c r="AH74" s="176"/>
    </row>
    <row r="75" spans="2:35" ht="15" customHeight="1">
      <c r="B75" s="4"/>
      <c r="C75" s="4"/>
      <c r="D75" s="161"/>
      <c r="E75" s="161"/>
      <c r="F75" s="161"/>
      <c r="G75" s="76"/>
      <c r="H75" s="149"/>
      <c r="I75" s="149"/>
      <c r="J75" s="149"/>
      <c r="K75" s="149"/>
      <c r="L75" s="149"/>
      <c r="M75" s="149"/>
      <c r="N75" s="150"/>
      <c r="O75" s="159"/>
      <c r="P75" s="159"/>
      <c r="Q75" s="160"/>
      <c r="R75" s="160"/>
      <c r="S75" s="162"/>
      <c r="T75" s="162"/>
      <c r="V75" s="21"/>
      <c r="W75" s="20"/>
      <c r="X75" s="146" t="s">
        <v>292</v>
      </c>
      <c r="Y75" s="147"/>
      <c r="Z75" s="148"/>
      <c r="AA75" s="76" t="s">
        <v>234</v>
      </c>
      <c r="AB75" s="167" t="s">
        <v>293</v>
      </c>
      <c r="AC75" s="167" t="s">
        <v>293</v>
      </c>
      <c r="AD75" s="167" t="s">
        <v>293</v>
      </c>
      <c r="AE75" s="167" t="s">
        <v>293</v>
      </c>
      <c r="AF75" s="167" t="s">
        <v>293</v>
      </c>
      <c r="AG75" s="167" t="s">
        <v>293</v>
      </c>
      <c r="AH75" s="176" t="s">
        <v>293</v>
      </c>
      <c r="AI75" s="1">
        <f t="shared" ref="AI75:AI106" si="2">COUNTIF($H$24:$H$171,AB75)</f>
        <v>0</v>
      </c>
    </row>
    <row r="76" spans="2:35" ht="15" customHeight="1">
      <c r="B76" s="4"/>
      <c r="C76" s="4"/>
      <c r="D76" s="161"/>
      <c r="E76" s="161"/>
      <c r="F76" s="161"/>
      <c r="G76" s="76"/>
      <c r="H76" s="149"/>
      <c r="I76" s="149"/>
      <c r="J76" s="149"/>
      <c r="K76" s="149"/>
      <c r="L76" s="149"/>
      <c r="M76" s="149"/>
      <c r="N76" s="150"/>
      <c r="O76" s="159"/>
      <c r="P76" s="159"/>
      <c r="Q76" s="160"/>
      <c r="R76" s="160"/>
      <c r="S76" s="162"/>
      <c r="T76" s="162"/>
      <c r="V76" s="21"/>
      <c r="W76" s="20"/>
      <c r="X76" s="146" t="s">
        <v>292</v>
      </c>
      <c r="Y76" s="147"/>
      <c r="Z76" s="148"/>
      <c r="AA76" s="76" t="s">
        <v>234</v>
      </c>
      <c r="AB76" s="167" t="s">
        <v>294</v>
      </c>
      <c r="AC76" s="167" t="s">
        <v>294</v>
      </c>
      <c r="AD76" s="167" t="s">
        <v>294</v>
      </c>
      <c r="AE76" s="167" t="s">
        <v>294</v>
      </c>
      <c r="AF76" s="167" t="s">
        <v>294</v>
      </c>
      <c r="AG76" s="167" t="s">
        <v>294</v>
      </c>
      <c r="AH76" s="176" t="s">
        <v>294</v>
      </c>
      <c r="AI76" s="1">
        <f t="shared" si="2"/>
        <v>0</v>
      </c>
    </row>
    <row r="77" spans="2:35" ht="15" customHeight="1">
      <c r="B77" s="4"/>
      <c r="C77" s="4"/>
      <c r="D77" s="161"/>
      <c r="E77" s="161"/>
      <c r="F77" s="161"/>
      <c r="G77" s="76"/>
      <c r="H77" s="149"/>
      <c r="I77" s="149"/>
      <c r="J77" s="149"/>
      <c r="K77" s="149"/>
      <c r="L77" s="149"/>
      <c r="M77" s="149"/>
      <c r="N77" s="150"/>
      <c r="O77" s="159"/>
      <c r="P77" s="159"/>
      <c r="Q77" s="160"/>
      <c r="R77" s="160"/>
      <c r="S77" s="162"/>
      <c r="T77" s="162"/>
      <c r="V77" s="21"/>
      <c r="W77" s="20"/>
      <c r="X77" s="146" t="s">
        <v>292</v>
      </c>
      <c r="Y77" s="147"/>
      <c r="Z77" s="148"/>
      <c r="AA77" s="76" t="s">
        <v>234</v>
      </c>
      <c r="AB77" s="167" t="s">
        <v>295</v>
      </c>
      <c r="AC77" s="167" t="s">
        <v>295</v>
      </c>
      <c r="AD77" s="167" t="s">
        <v>295</v>
      </c>
      <c r="AE77" s="167" t="s">
        <v>295</v>
      </c>
      <c r="AF77" s="167" t="s">
        <v>295</v>
      </c>
      <c r="AG77" s="167" t="s">
        <v>295</v>
      </c>
      <c r="AH77" s="176" t="s">
        <v>295</v>
      </c>
      <c r="AI77" s="1">
        <f t="shared" si="2"/>
        <v>0</v>
      </c>
    </row>
    <row r="78" spans="2:35" ht="15" customHeight="1">
      <c r="B78" s="4"/>
      <c r="C78" s="4"/>
      <c r="D78" s="161"/>
      <c r="E78" s="161"/>
      <c r="F78" s="161"/>
      <c r="G78" s="76"/>
      <c r="H78" s="149"/>
      <c r="I78" s="149"/>
      <c r="J78" s="149"/>
      <c r="K78" s="149"/>
      <c r="L78" s="149"/>
      <c r="M78" s="149"/>
      <c r="N78" s="150"/>
      <c r="O78" s="159"/>
      <c r="P78" s="159"/>
      <c r="Q78" s="160"/>
      <c r="R78" s="160"/>
      <c r="S78" s="162"/>
      <c r="T78" s="162"/>
      <c r="V78" s="21"/>
      <c r="W78" s="20"/>
      <c r="X78" s="146" t="s">
        <v>292</v>
      </c>
      <c r="Y78" s="147"/>
      <c r="Z78" s="148"/>
      <c r="AA78" s="76" t="s">
        <v>234</v>
      </c>
      <c r="AB78" s="167" t="s">
        <v>296</v>
      </c>
      <c r="AC78" s="167" t="s">
        <v>296</v>
      </c>
      <c r="AD78" s="167" t="s">
        <v>296</v>
      </c>
      <c r="AE78" s="167" t="s">
        <v>296</v>
      </c>
      <c r="AF78" s="167" t="s">
        <v>296</v>
      </c>
      <c r="AG78" s="167" t="s">
        <v>296</v>
      </c>
      <c r="AH78" s="176" t="s">
        <v>296</v>
      </c>
      <c r="AI78" s="1">
        <f t="shared" si="2"/>
        <v>0</v>
      </c>
    </row>
    <row r="79" spans="2:35" ht="15" customHeight="1">
      <c r="B79" s="4"/>
      <c r="C79" s="4"/>
      <c r="D79" s="161"/>
      <c r="E79" s="161"/>
      <c r="F79" s="161"/>
      <c r="G79" s="76"/>
      <c r="H79" s="149"/>
      <c r="I79" s="149"/>
      <c r="J79" s="149"/>
      <c r="K79" s="149"/>
      <c r="L79" s="149"/>
      <c r="M79" s="149"/>
      <c r="N79" s="150"/>
      <c r="O79" s="159"/>
      <c r="P79" s="159"/>
      <c r="Q79" s="160"/>
      <c r="R79" s="160"/>
      <c r="S79" s="160"/>
      <c r="T79" s="160"/>
      <c r="V79" s="21"/>
      <c r="W79" s="20"/>
      <c r="X79" s="146" t="s">
        <v>292</v>
      </c>
      <c r="Y79" s="147"/>
      <c r="Z79" s="148"/>
      <c r="AA79" s="76" t="s">
        <v>234</v>
      </c>
      <c r="AB79" s="167" t="s">
        <v>297</v>
      </c>
      <c r="AC79" s="167" t="s">
        <v>297</v>
      </c>
      <c r="AD79" s="167" t="s">
        <v>297</v>
      </c>
      <c r="AE79" s="167" t="s">
        <v>297</v>
      </c>
      <c r="AF79" s="167" t="s">
        <v>297</v>
      </c>
      <c r="AG79" s="167" t="s">
        <v>297</v>
      </c>
      <c r="AH79" s="176" t="s">
        <v>297</v>
      </c>
      <c r="AI79" s="1">
        <f t="shared" si="2"/>
        <v>0</v>
      </c>
    </row>
    <row r="80" spans="2:35" ht="15" customHeight="1">
      <c r="B80" s="4"/>
      <c r="C80" s="4"/>
      <c r="D80" s="161"/>
      <c r="E80" s="161"/>
      <c r="F80" s="161"/>
      <c r="G80" s="76"/>
      <c r="H80" s="149"/>
      <c r="I80" s="149"/>
      <c r="J80" s="149"/>
      <c r="K80" s="149"/>
      <c r="L80" s="149"/>
      <c r="M80" s="149"/>
      <c r="N80" s="150"/>
      <c r="O80" s="159"/>
      <c r="P80" s="159"/>
      <c r="Q80" s="160"/>
      <c r="R80" s="160"/>
      <c r="S80" s="160"/>
      <c r="T80" s="160"/>
      <c r="V80" s="21"/>
      <c r="W80" s="20"/>
      <c r="X80" s="146" t="s">
        <v>292</v>
      </c>
      <c r="Y80" s="147"/>
      <c r="Z80" s="148"/>
      <c r="AA80" s="76" t="s">
        <v>234</v>
      </c>
      <c r="AB80" s="167" t="s">
        <v>299</v>
      </c>
      <c r="AC80" s="167"/>
      <c r="AD80" s="167"/>
      <c r="AE80" s="167"/>
      <c r="AF80" s="167"/>
      <c r="AG80" s="167"/>
      <c r="AH80" s="176"/>
      <c r="AI80" s="1">
        <f t="shared" si="2"/>
        <v>0</v>
      </c>
    </row>
    <row r="81" spans="2:35" ht="15" customHeight="1">
      <c r="B81" s="4"/>
      <c r="C81" s="4"/>
      <c r="D81" s="161"/>
      <c r="E81" s="161"/>
      <c r="F81" s="161"/>
      <c r="G81" s="76"/>
      <c r="H81" s="149"/>
      <c r="I81" s="149"/>
      <c r="J81" s="149"/>
      <c r="K81" s="149"/>
      <c r="L81" s="149"/>
      <c r="M81" s="149"/>
      <c r="N81" s="150"/>
      <c r="O81" s="159"/>
      <c r="P81" s="159"/>
      <c r="Q81" s="160"/>
      <c r="R81" s="160"/>
      <c r="S81" s="160"/>
      <c r="T81" s="160"/>
      <c r="V81" s="21"/>
      <c r="W81" s="20"/>
      <c r="X81" s="146" t="s">
        <v>292</v>
      </c>
      <c r="Y81" s="147"/>
      <c r="Z81" s="148"/>
      <c r="AA81" s="76" t="s">
        <v>234</v>
      </c>
      <c r="AB81" s="167" t="s">
        <v>300</v>
      </c>
      <c r="AC81" s="167"/>
      <c r="AD81" s="167"/>
      <c r="AE81" s="167"/>
      <c r="AF81" s="167"/>
      <c r="AG81" s="167"/>
      <c r="AH81" s="176"/>
      <c r="AI81" s="1">
        <f t="shared" si="2"/>
        <v>0</v>
      </c>
    </row>
    <row r="82" spans="2:35" ht="15" customHeight="1">
      <c r="B82" s="4"/>
      <c r="C82" s="4"/>
      <c r="D82" s="161"/>
      <c r="E82" s="161"/>
      <c r="F82" s="161"/>
      <c r="G82" s="76"/>
      <c r="H82" s="149"/>
      <c r="I82" s="149"/>
      <c r="J82" s="149"/>
      <c r="K82" s="149"/>
      <c r="L82" s="149"/>
      <c r="M82" s="149"/>
      <c r="N82" s="150"/>
      <c r="O82" s="159"/>
      <c r="P82" s="159"/>
      <c r="Q82" s="160"/>
      <c r="R82" s="160"/>
      <c r="S82" s="160"/>
      <c r="T82" s="160"/>
      <c r="V82" s="21"/>
      <c r="W82" s="20"/>
      <c r="X82" s="146" t="s">
        <v>292</v>
      </c>
      <c r="Y82" s="147"/>
      <c r="Z82" s="148"/>
      <c r="AA82" s="76" t="s">
        <v>234</v>
      </c>
      <c r="AB82" s="167" t="s">
        <v>301</v>
      </c>
      <c r="AC82" s="167"/>
      <c r="AD82" s="167"/>
      <c r="AE82" s="167"/>
      <c r="AF82" s="167"/>
      <c r="AG82" s="167"/>
      <c r="AH82" s="176"/>
      <c r="AI82" s="1">
        <f t="shared" si="2"/>
        <v>0</v>
      </c>
    </row>
    <row r="83" spans="2:35" ht="15" customHeight="1">
      <c r="B83" s="4"/>
      <c r="C83" s="4"/>
      <c r="D83" s="161"/>
      <c r="E83" s="161"/>
      <c r="F83" s="161"/>
      <c r="G83" s="76"/>
      <c r="H83" s="149"/>
      <c r="I83" s="149"/>
      <c r="J83" s="149"/>
      <c r="K83" s="149"/>
      <c r="L83" s="149"/>
      <c r="M83" s="149"/>
      <c r="N83" s="150"/>
      <c r="O83" s="159"/>
      <c r="P83" s="159"/>
      <c r="Q83" s="160"/>
      <c r="R83" s="160"/>
      <c r="S83" s="160"/>
      <c r="T83" s="160"/>
      <c r="V83" s="21"/>
      <c r="W83" s="20"/>
      <c r="X83" s="146" t="s">
        <v>292</v>
      </c>
      <c r="Y83" s="147"/>
      <c r="Z83" s="148"/>
      <c r="AA83" s="76" t="s">
        <v>234</v>
      </c>
      <c r="AB83" s="167" t="s">
        <v>302</v>
      </c>
      <c r="AC83" s="167"/>
      <c r="AD83" s="167"/>
      <c r="AE83" s="167"/>
      <c r="AF83" s="167"/>
      <c r="AG83" s="167"/>
      <c r="AH83" s="176"/>
      <c r="AI83" s="1">
        <f t="shared" si="2"/>
        <v>0</v>
      </c>
    </row>
    <row r="84" spans="2:35" ht="15" customHeight="1">
      <c r="B84" s="4"/>
      <c r="C84" s="4"/>
      <c r="D84" s="161"/>
      <c r="E84" s="161"/>
      <c r="F84" s="161"/>
      <c r="G84" s="76"/>
      <c r="H84" s="149"/>
      <c r="I84" s="149"/>
      <c r="J84" s="149"/>
      <c r="K84" s="149"/>
      <c r="L84" s="149"/>
      <c r="M84" s="149"/>
      <c r="N84" s="150"/>
      <c r="O84" s="159"/>
      <c r="P84" s="159"/>
      <c r="Q84" s="160"/>
      <c r="R84" s="160"/>
      <c r="S84" s="160"/>
      <c r="T84" s="160"/>
      <c r="V84" s="21"/>
      <c r="W84" s="20"/>
      <c r="X84" s="146" t="s">
        <v>292</v>
      </c>
      <c r="Y84" s="147"/>
      <c r="Z84" s="148"/>
      <c r="AA84" s="76" t="s">
        <v>234</v>
      </c>
      <c r="AB84" s="167" t="s">
        <v>303</v>
      </c>
      <c r="AC84" s="167"/>
      <c r="AD84" s="167"/>
      <c r="AE84" s="167"/>
      <c r="AF84" s="167"/>
      <c r="AG84" s="167"/>
      <c r="AH84" s="176"/>
      <c r="AI84" s="1">
        <f t="shared" si="2"/>
        <v>0</v>
      </c>
    </row>
    <row r="85" spans="2:35" ht="15" customHeight="1">
      <c r="B85" s="4"/>
      <c r="C85" s="4"/>
      <c r="D85" s="161"/>
      <c r="E85" s="161"/>
      <c r="F85" s="161"/>
      <c r="G85" s="76"/>
      <c r="H85" s="149"/>
      <c r="I85" s="149"/>
      <c r="J85" s="149"/>
      <c r="K85" s="149"/>
      <c r="L85" s="149"/>
      <c r="M85" s="149"/>
      <c r="N85" s="150"/>
      <c r="O85" s="159"/>
      <c r="P85" s="159"/>
      <c r="Q85" s="160"/>
      <c r="R85" s="160"/>
      <c r="S85" s="160"/>
      <c r="T85" s="160"/>
      <c r="V85" s="21"/>
      <c r="W85" s="20"/>
      <c r="X85" s="146" t="s">
        <v>292</v>
      </c>
      <c r="Y85" s="147"/>
      <c r="Z85" s="148"/>
      <c r="AA85" s="76" t="s">
        <v>234</v>
      </c>
      <c r="AB85" s="167" t="s">
        <v>304</v>
      </c>
      <c r="AC85" s="167"/>
      <c r="AD85" s="167"/>
      <c r="AE85" s="167"/>
      <c r="AF85" s="167"/>
      <c r="AG85" s="167"/>
      <c r="AH85" s="176"/>
      <c r="AI85" s="1">
        <f t="shared" si="2"/>
        <v>0</v>
      </c>
    </row>
    <row r="86" spans="2:35" ht="15" customHeight="1">
      <c r="B86" s="4"/>
      <c r="C86" s="4"/>
      <c r="D86" s="161"/>
      <c r="E86" s="161"/>
      <c r="F86" s="161"/>
      <c r="G86" s="76"/>
      <c r="H86" s="149"/>
      <c r="I86" s="149"/>
      <c r="J86" s="149"/>
      <c r="K86" s="149"/>
      <c r="L86" s="149"/>
      <c r="M86" s="149"/>
      <c r="N86" s="150"/>
      <c r="O86" s="159"/>
      <c r="P86" s="159"/>
      <c r="Q86" s="160"/>
      <c r="R86" s="160"/>
      <c r="S86" s="160"/>
      <c r="T86" s="160"/>
      <c r="V86" s="21"/>
      <c r="W86" s="20"/>
      <c r="X86" s="146" t="s">
        <v>292</v>
      </c>
      <c r="Y86" s="147"/>
      <c r="Z86" s="148"/>
      <c r="AA86" s="76" t="s">
        <v>234</v>
      </c>
      <c r="AB86" s="167" t="s">
        <v>305</v>
      </c>
      <c r="AC86" s="167"/>
      <c r="AD86" s="167"/>
      <c r="AE86" s="167"/>
      <c r="AF86" s="167"/>
      <c r="AG86" s="167"/>
      <c r="AH86" s="176"/>
      <c r="AI86" s="1">
        <f t="shared" si="2"/>
        <v>0</v>
      </c>
    </row>
    <row r="87" spans="2:35" ht="15" customHeight="1">
      <c r="B87" s="4"/>
      <c r="C87" s="4"/>
      <c r="D87" s="161"/>
      <c r="E87" s="161"/>
      <c r="F87" s="161"/>
      <c r="G87" s="76"/>
      <c r="H87" s="149"/>
      <c r="I87" s="149"/>
      <c r="J87" s="149"/>
      <c r="K87" s="149"/>
      <c r="L87" s="149"/>
      <c r="M87" s="149"/>
      <c r="N87" s="150"/>
      <c r="O87" s="159"/>
      <c r="P87" s="159"/>
      <c r="Q87" s="160"/>
      <c r="R87" s="160"/>
      <c r="S87" s="160"/>
      <c r="T87" s="160"/>
      <c r="V87" s="21"/>
      <c r="W87" s="20"/>
      <c r="X87" s="146" t="s">
        <v>292</v>
      </c>
      <c r="Y87" s="147"/>
      <c r="Z87" s="148"/>
      <c r="AA87" s="76" t="s">
        <v>234</v>
      </c>
      <c r="AB87" s="167" t="s">
        <v>306</v>
      </c>
      <c r="AC87" s="167"/>
      <c r="AD87" s="167"/>
      <c r="AE87" s="167"/>
      <c r="AF87" s="167"/>
      <c r="AG87" s="167"/>
      <c r="AH87" s="176"/>
      <c r="AI87" s="1">
        <f t="shared" si="2"/>
        <v>0</v>
      </c>
    </row>
    <row r="88" spans="2:35" ht="15" customHeight="1">
      <c r="B88" s="4"/>
      <c r="C88" s="4"/>
      <c r="D88" s="146"/>
      <c r="E88" s="147"/>
      <c r="F88" s="148"/>
      <c r="G88" s="76"/>
      <c r="H88" s="149"/>
      <c r="I88" s="149"/>
      <c r="J88" s="149"/>
      <c r="K88" s="149"/>
      <c r="L88" s="149"/>
      <c r="M88" s="149"/>
      <c r="N88" s="150"/>
      <c r="O88" s="151"/>
      <c r="P88" s="152"/>
      <c r="Q88" s="153"/>
      <c r="R88" s="154"/>
      <c r="S88" s="153"/>
      <c r="T88" s="154"/>
      <c r="V88" s="21"/>
      <c r="W88" s="20"/>
      <c r="X88" s="146" t="s">
        <v>292</v>
      </c>
      <c r="Y88" s="147"/>
      <c r="Z88" s="148"/>
      <c r="AA88" s="76" t="s">
        <v>234</v>
      </c>
      <c r="AB88" s="167" t="s">
        <v>307</v>
      </c>
      <c r="AC88" s="167"/>
      <c r="AD88" s="167"/>
      <c r="AE88" s="167"/>
      <c r="AF88" s="167"/>
      <c r="AG88" s="167"/>
      <c r="AH88" s="176"/>
      <c r="AI88" s="1">
        <f t="shared" si="2"/>
        <v>0</v>
      </c>
    </row>
    <row r="89" spans="2:35" ht="15" customHeight="1">
      <c r="B89" s="4"/>
      <c r="C89" s="4"/>
      <c r="D89" s="146"/>
      <c r="E89" s="147"/>
      <c r="F89" s="148"/>
      <c r="G89" s="76"/>
      <c r="H89" s="149"/>
      <c r="I89" s="149"/>
      <c r="J89" s="149"/>
      <c r="K89" s="149"/>
      <c r="L89" s="149"/>
      <c r="M89" s="149"/>
      <c r="N89" s="150"/>
      <c r="O89" s="151"/>
      <c r="P89" s="152"/>
      <c r="Q89" s="153"/>
      <c r="R89" s="154"/>
      <c r="S89" s="153"/>
      <c r="T89" s="154"/>
      <c r="V89" s="21"/>
      <c r="W89" s="20"/>
      <c r="X89" s="146" t="s">
        <v>292</v>
      </c>
      <c r="Y89" s="147"/>
      <c r="Z89" s="148"/>
      <c r="AA89" s="76" t="s">
        <v>234</v>
      </c>
      <c r="AB89" s="167" t="s">
        <v>308</v>
      </c>
      <c r="AC89" s="167"/>
      <c r="AD89" s="167"/>
      <c r="AE89" s="167"/>
      <c r="AF89" s="167"/>
      <c r="AG89" s="167"/>
      <c r="AH89" s="176"/>
      <c r="AI89" s="1">
        <f t="shared" si="2"/>
        <v>0</v>
      </c>
    </row>
    <row r="90" spans="2:35" ht="15" customHeight="1">
      <c r="B90" s="4"/>
      <c r="C90" s="4"/>
      <c r="D90" s="146"/>
      <c r="E90" s="147"/>
      <c r="F90" s="148"/>
      <c r="G90" s="76"/>
      <c r="H90" s="149"/>
      <c r="I90" s="149"/>
      <c r="J90" s="149"/>
      <c r="K90" s="149"/>
      <c r="L90" s="149"/>
      <c r="M90" s="149"/>
      <c r="N90" s="150"/>
      <c r="O90" s="151"/>
      <c r="P90" s="152"/>
      <c r="Q90" s="153"/>
      <c r="R90" s="154"/>
      <c r="S90" s="153"/>
      <c r="T90" s="154"/>
      <c r="V90" s="21"/>
      <c r="W90" s="20"/>
      <c r="X90" s="177" t="s">
        <v>292</v>
      </c>
      <c r="Y90" s="178"/>
      <c r="Z90" s="179"/>
      <c r="AA90" s="102" t="s">
        <v>234</v>
      </c>
      <c r="AB90" s="180" t="s">
        <v>309</v>
      </c>
      <c r="AC90" s="180"/>
      <c r="AD90" s="180"/>
      <c r="AE90" s="180"/>
      <c r="AF90" s="180"/>
      <c r="AG90" s="180"/>
      <c r="AH90" s="181"/>
      <c r="AI90" s="1">
        <f t="shared" si="2"/>
        <v>0</v>
      </c>
    </row>
    <row r="91" spans="2:35" ht="15" customHeight="1">
      <c r="B91" s="4"/>
      <c r="C91" s="4"/>
      <c r="D91" s="146"/>
      <c r="E91" s="147"/>
      <c r="F91" s="148"/>
      <c r="G91" s="76"/>
      <c r="H91" s="149"/>
      <c r="I91" s="149"/>
      <c r="J91" s="149"/>
      <c r="K91" s="149"/>
      <c r="L91" s="149"/>
      <c r="M91" s="149"/>
      <c r="N91" s="150"/>
      <c r="O91" s="151"/>
      <c r="P91" s="152"/>
      <c r="Q91" s="153"/>
      <c r="R91" s="154"/>
      <c r="S91" s="153"/>
      <c r="T91" s="154"/>
      <c r="V91" s="21"/>
      <c r="W91" s="20"/>
      <c r="X91" s="177" t="s">
        <v>292</v>
      </c>
      <c r="Y91" s="178"/>
      <c r="Z91" s="179"/>
      <c r="AA91" s="102" t="s">
        <v>234</v>
      </c>
      <c r="AB91" s="180" t="s">
        <v>310</v>
      </c>
      <c r="AC91" s="180"/>
      <c r="AD91" s="180"/>
      <c r="AE91" s="180"/>
      <c r="AF91" s="180"/>
      <c r="AG91" s="180"/>
      <c r="AH91" s="181"/>
      <c r="AI91" s="1">
        <f t="shared" si="2"/>
        <v>0</v>
      </c>
    </row>
    <row r="92" spans="2:35" ht="15" customHeight="1">
      <c r="B92" s="4"/>
      <c r="C92" s="4"/>
      <c r="D92" s="146"/>
      <c r="E92" s="147"/>
      <c r="F92" s="148"/>
      <c r="G92" s="76"/>
      <c r="H92" s="149"/>
      <c r="I92" s="149"/>
      <c r="J92" s="149"/>
      <c r="K92" s="149"/>
      <c r="L92" s="149"/>
      <c r="M92" s="149"/>
      <c r="N92" s="150"/>
      <c r="O92" s="151"/>
      <c r="P92" s="152"/>
      <c r="Q92" s="153"/>
      <c r="R92" s="154"/>
      <c r="S92" s="153"/>
      <c r="T92" s="154"/>
      <c r="V92" s="21"/>
      <c r="W92" s="20"/>
      <c r="X92" s="146" t="s">
        <v>292</v>
      </c>
      <c r="Y92" s="147"/>
      <c r="Z92" s="148"/>
      <c r="AA92" s="76" t="s">
        <v>234</v>
      </c>
      <c r="AB92" s="167" t="s">
        <v>311</v>
      </c>
      <c r="AC92" s="167"/>
      <c r="AD92" s="167"/>
      <c r="AE92" s="167"/>
      <c r="AF92" s="167"/>
      <c r="AG92" s="167"/>
      <c r="AH92" s="176"/>
      <c r="AI92" s="1">
        <f t="shared" si="2"/>
        <v>0</v>
      </c>
    </row>
    <row r="93" spans="2:35" ht="15" customHeight="1">
      <c r="B93" s="4"/>
      <c r="C93" s="4"/>
      <c r="D93" s="146"/>
      <c r="E93" s="147"/>
      <c r="F93" s="148"/>
      <c r="G93" s="76"/>
      <c r="H93" s="149"/>
      <c r="I93" s="149"/>
      <c r="J93" s="149"/>
      <c r="K93" s="149"/>
      <c r="L93" s="149"/>
      <c r="M93" s="149"/>
      <c r="N93" s="150"/>
      <c r="O93" s="151"/>
      <c r="P93" s="152"/>
      <c r="Q93" s="153"/>
      <c r="R93" s="154"/>
      <c r="S93" s="153"/>
      <c r="T93" s="154"/>
      <c r="V93" s="21"/>
      <c r="W93" s="20"/>
      <c r="X93" s="146" t="s">
        <v>292</v>
      </c>
      <c r="Y93" s="147"/>
      <c r="Z93" s="148"/>
      <c r="AA93" s="76" t="s">
        <v>234</v>
      </c>
      <c r="AB93" s="167" t="s">
        <v>312</v>
      </c>
      <c r="AC93" s="167"/>
      <c r="AD93" s="167"/>
      <c r="AE93" s="167"/>
      <c r="AF93" s="167"/>
      <c r="AG93" s="167"/>
      <c r="AH93" s="168"/>
      <c r="AI93" s="1">
        <f t="shared" si="2"/>
        <v>0</v>
      </c>
    </row>
    <row r="94" spans="2:35" ht="15" customHeight="1">
      <c r="B94" s="4"/>
      <c r="C94" s="4"/>
      <c r="D94" s="146"/>
      <c r="E94" s="147"/>
      <c r="F94" s="148"/>
      <c r="G94" s="76"/>
      <c r="H94" s="149"/>
      <c r="I94" s="149"/>
      <c r="J94" s="149"/>
      <c r="K94" s="149"/>
      <c r="L94" s="149"/>
      <c r="M94" s="149"/>
      <c r="N94" s="150"/>
      <c r="O94" s="151"/>
      <c r="P94" s="152"/>
      <c r="Q94" s="153"/>
      <c r="R94" s="154"/>
      <c r="S94" s="153"/>
      <c r="T94" s="154"/>
      <c r="V94" s="21"/>
      <c r="W94" s="20"/>
      <c r="X94" s="146" t="s">
        <v>292</v>
      </c>
      <c r="Y94" s="147"/>
      <c r="Z94" s="148"/>
      <c r="AA94" s="76" t="s">
        <v>234</v>
      </c>
      <c r="AB94" s="167" t="s">
        <v>313</v>
      </c>
      <c r="AC94" s="167"/>
      <c r="AD94" s="167"/>
      <c r="AE94" s="167"/>
      <c r="AF94" s="167"/>
      <c r="AG94" s="167"/>
      <c r="AH94" s="168"/>
      <c r="AI94" s="1">
        <f t="shared" si="2"/>
        <v>0</v>
      </c>
    </row>
    <row r="95" spans="2:35" ht="15" customHeight="1">
      <c r="B95" s="4"/>
      <c r="C95" s="4"/>
      <c r="D95" s="146"/>
      <c r="E95" s="147"/>
      <c r="F95" s="148"/>
      <c r="G95" s="76"/>
      <c r="H95" s="149"/>
      <c r="I95" s="149"/>
      <c r="J95" s="149"/>
      <c r="K95" s="149"/>
      <c r="L95" s="149"/>
      <c r="M95" s="149"/>
      <c r="N95" s="150"/>
      <c r="O95" s="151"/>
      <c r="P95" s="152"/>
      <c r="Q95" s="153"/>
      <c r="R95" s="154"/>
      <c r="S95" s="153"/>
      <c r="T95" s="154"/>
      <c r="V95" s="21"/>
      <c r="W95" s="20"/>
      <c r="X95" s="146" t="s">
        <v>292</v>
      </c>
      <c r="Y95" s="147"/>
      <c r="Z95" s="148"/>
      <c r="AA95" s="76" t="s">
        <v>234</v>
      </c>
      <c r="AB95" s="167" t="s">
        <v>314</v>
      </c>
      <c r="AC95" s="167"/>
      <c r="AD95" s="167"/>
      <c r="AE95" s="167"/>
      <c r="AF95" s="167"/>
      <c r="AG95" s="167"/>
      <c r="AH95" s="168"/>
      <c r="AI95" s="1">
        <f t="shared" si="2"/>
        <v>0</v>
      </c>
    </row>
    <row r="96" spans="2:35" ht="15" customHeight="1">
      <c r="B96" s="4"/>
      <c r="C96" s="4"/>
      <c r="D96" s="146"/>
      <c r="E96" s="147"/>
      <c r="F96" s="148"/>
      <c r="G96" s="76"/>
      <c r="H96" s="149"/>
      <c r="I96" s="149"/>
      <c r="J96" s="149"/>
      <c r="K96" s="149"/>
      <c r="L96" s="149"/>
      <c r="M96" s="149"/>
      <c r="N96" s="150"/>
      <c r="O96" s="151"/>
      <c r="P96" s="152"/>
      <c r="Q96" s="153"/>
      <c r="R96" s="154"/>
      <c r="S96" s="153"/>
      <c r="T96" s="154"/>
      <c r="V96" s="21"/>
      <c r="W96" s="20"/>
      <c r="X96" s="146" t="s">
        <v>292</v>
      </c>
      <c r="Y96" s="147"/>
      <c r="Z96" s="148"/>
      <c r="AA96" s="76" t="s">
        <v>234</v>
      </c>
      <c r="AB96" s="167" t="s">
        <v>315</v>
      </c>
      <c r="AC96" s="167"/>
      <c r="AD96" s="167"/>
      <c r="AE96" s="167"/>
      <c r="AF96" s="167"/>
      <c r="AG96" s="167"/>
      <c r="AH96" s="168"/>
      <c r="AI96" s="1">
        <f t="shared" si="2"/>
        <v>0</v>
      </c>
    </row>
    <row r="97" spans="2:35" ht="15" customHeight="1">
      <c r="B97" s="4"/>
      <c r="C97" s="4"/>
      <c r="D97" s="146"/>
      <c r="E97" s="147"/>
      <c r="F97" s="148"/>
      <c r="G97" s="76"/>
      <c r="H97" s="149"/>
      <c r="I97" s="149"/>
      <c r="J97" s="149"/>
      <c r="K97" s="149"/>
      <c r="L97" s="149"/>
      <c r="M97" s="149"/>
      <c r="N97" s="150"/>
      <c r="O97" s="151"/>
      <c r="P97" s="152"/>
      <c r="Q97" s="153"/>
      <c r="R97" s="154"/>
      <c r="S97" s="153"/>
      <c r="T97" s="154"/>
      <c r="V97" s="21"/>
      <c r="W97" s="20"/>
      <c r="X97" s="146" t="s">
        <v>292</v>
      </c>
      <c r="Y97" s="147"/>
      <c r="Z97" s="148"/>
      <c r="AA97" s="76" t="s">
        <v>234</v>
      </c>
      <c r="AB97" s="167" t="s">
        <v>316</v>
      </c>
      <c r="AC97" s="167"/>
      <c r="AD97" s="167"/>
      <c r="AE97" s="167"/>
      <c r="AF97" s="167"/>
      <c r="AG97" s="167"/>
      <c r="AH97" s="168"/>
      <c r="AI97" s="1">
        <f t="shared" si="2"/>
        <v>0</v>
      </c>
    </row>
    <row r="98" spans="2:35" ht="15" customHeight="1">
      <c r="B98" s="4"/>
      <c r="C98" s="4"/>
      <c r="D98" s="146"/>
      <c r="E98" s="147"/>
      <c r="F98" s="148"/>
      <c r="G98" s="76"/>
      <c r="H98" s="149"/>
      <c r="I98" s="149"/>
      <c r="J98" s="149"/>
      <c r="K98" s="149"/>
      <c r="L98" s="149"/>
      <c r="M98" s="149"/>
      <c r="N98" s="150"/>
      <c r="O98" s="151"/>
      <c r="P98" s="152"/>
      <c r="Q98" s="153"/>
      <c r="R98" s="154"/>
      <c r="S98" s="153"/>
      <c r="T98" s="154"/>
      <c r="V98" s="21"/>
      <c r="W98" s="20"/>
      <c r="X98" s="146" t="s">
        <v>292</v>
      </c>
      <c r="Y98" s="147"/>
      <c r="Z98" s="148"/>
      <c r="AA98" s="76" t="s">
        <v>234</v>
      </c>
      <c r="AB98" s="167" t="s">
        <v>317</v>
      </c>
      <c r="AC98" s="167"/>
      <c r="AD98" s="167"/>
      <c r="AE98" s="167"/>
      <c r="AF98" s="167"/>
      <c r="AG98" s="167"/>
      <c r="AH98" s="168"/>
      <c r="AI98" s="1">
        <f t="shared" si="2"/>
        <v>0</v>
      </c>
    </row>
    <row r="99" spans="2:35" ht="15" customHeight="1">
      <c r="B99" s="4"/>
      <c r="C99" s="4"/>
      <c r="D99" s="146"/>
      <c r="E99" s="147"/>
      <c r="F99" s="148"/>
      <c r="G99" s="76"/>
      <c r="H99" s="149"/>
      <c r="I99" s="149"/>
      <c r="J99" s="149"/>
      <c r="K99" s="149"/>
      <c r="L99" s="149"/>
      <c r="M99" s="149"/>
      <c r="N99" s="150"/>
      <c r="O99" s="151"/>
      <c r="P99" s="152"/>
      <c r="Q99" s="153"/>
      <c r="R99" s="154"/>
      <c r="S99" s="153"/>
      <c r="T99" s="154"/>
      <c r="V99" s="21"/>
      <c r="W99" s="20"/>
      <c r="X99" s="146" t="s">
        <v>292</v>
      </c>
      <c r="Y99" s="147"/>
      <c r="Z99" s="148"/>
      <c r="AA99" s="76" t="s">
        <v>234</v>
      </c>
      <c r="AB99" s="167" t="s">
        <v>318</v>
      </c>
      <c r="AC99" s="167"/>
      <c r="AD99" s="167"/>
      <c r="AE99" s="167"/>
      <c r="AF99" s="167"/>
      <c r="AG99" s="167"/>
      <c r="AH99" s="168"/>
      <c r="AI99" s="1">
        <f t="shared" si="2"/>
        <v>0</v>
      </c>
    </row>
    <row r="100" spans="2:35" ht="15" customHeight="1">
      <c r="B100" s="4"/>
      <c r="C100" s="4"/>
      <c r="D100" s="146"/>
      <c r="E100" s="147"/>
      <c r="F100" s="148"/>
      <c r="G100" s="76"/>
      <c r="H100" s="149"/>
      <c r="I100" s="149"/>
      <c r="J100" s="149"/>
      <c r="K100" s="149"/>
      <c r="L100" s="149"/>
      <c r="M100" s="149"/>
      <c r="N100" s="150"/>
      <c r="O100" s="151"/>
      <c r="P100" s="152"/>
      <c r="Q100" s="153"/>
      <c r="R100" s="154"/>
      <c r="S100" s="153"/>
      <c r="T100" s="154"/>
      <c r="V100" s="21"/>
      <c r="W100" s="20"/>
      <c r="X100" s="146" t="s">
        <v>292</v>
      </c>
      <c r="Y100" s="147"/>
      <c r="Z100" s="148"/>
      <c r="AA100" s="76" t="s">
        <v>234</v>
      </c>
      <c r="AB100" s="167" t="s">
        <v>319</v>
      </c>
      <c r="AC100" s="167"/>
      <c r="AD100" s="167"/>
      <c r="AE100" s="167"/>
      <c r="AF100" s="167"/>
      <c r="AG100" s="167"/>
      <c r="AH100" s="168"/>
      <c r="AI100" s="1">
        <f t="shared" si="2"/>
        <v>0</v>
      </c>
    </row>
    <row r="101" spans="2:35" ht="15" customHeight="1">
      <c r="B101" s="4"/>
      <c r="C101" s="4"/>
      <c r="D101" s="146"/>
      <c r="E101" s="147"/>
      <c r="F101" s="148"/>
      <c r="G101" s="76"/>
      <c r="H101" s="149"/>
      <c r="I101" s="149"/>
      <c r="J101" s="149"/>
      <c r="K101" s="149"/>
      <c r="L101" s="149"/>
      <c r="M101" s="149"/>
      <c r="N101" s="150"/>
      <c r="O101" s="151"/>
      <c r="P101" s="152"/>
      <c r="Q101" s="153"/>
      <c r="R101" s="154"/>
      <c r="S101" s="153"/>
      <c r="T101" s="154"/>
      <c r="V101" s="21"/>
      <c r="W101" s="20"/>
      <c r="X101" s="146" t="s">
        <v>292</v>
      </c>
      <c r="Y101" s="147"/>
      <c r="Z101" s="148"/>
      <c r="AA101" s="76" t="s">
        <v>234</v>
      </c>
      <c r="AB101" s="167" t="s">
        <v>320</v>
      </c>
      <c r="AC101" s="167"/>
      <c r="AD101" s="167"/>
      <c r="AE101" s="167"/>
      <c r="AF101" s="167"/>
      <c r="AG101" s="167"/>
      <c r="AH101" s="168"/>
      <c r="AI101" s="1">
        <f t="shared" si="2"/>
        <v>0</v>
      </c>
    </row>
    <row r="102" spans="2:35" ht="15" customHeight="1">
      <c r="B102" s="4"/>
      <c r="C102" s="4"/>
      <c r="D102" s="146"/>
      <c r="E102" s="147"/>
      <c r="F102" s="148"/>
      <c r="G102" s="76"/>
      <c r="H102" s="149"/>
      <c r="I102" s="149"/>
      <c r="J102" s="149"/>
      <c r="K102" s="149"/>
      <c r="L102" s="149"/>
      <c r="M102" s="149"/>
      <c r="N102" s="150"/>
      <c r="O102" s="151"/>
      <c r="P102" s="152"/>
      <c r="Q102" s="153"/>
      <c r="R102" s="154"/>
      <c r="S102" s="153"/>
      <c r="T102" s="154"/>
      <c r="V102" s="21"/>
      <c r="W102" s="20"/>
      <c r="X102" s="146" t="s">
        <v>292</v>
      </c>
      <c r="Y102" s="147"/>
      <c r="Z102" s="148"/>
      <c r="AA102" s="76" t="s">
        <v>234</v>
      </c>
      <c r="AB102" s="167" t="s">
        <v>321</v>
      </c>
      <c r="AC102" s="167"/>
      <c r="AD102" s="167"/>
      <c r="AE102" s="167"/>
      <c r="AF102" s="167"/>
      <c r="AG102" s="167"/>
      <c r="AH102" s="168"/>
      <c r="AI102" s="1">
        <f t="shared" si="2"/>
        <v>0</v>
      </c>
    </row>
    <row r="103" spans="2:35" ht="15" customHeight="1">
      <c r="B103" s="4"/>
      <c r="C103" s="4"/>
      <c r="D103" s="146"/>
      <c r="E103" s="147"/>
      <c r="F103" s="148"/>
      <c r="G103" s="76"/>
      <c r="H103" s="149"/>
      <c r="I103" s="149"/>
      <c r="J103" s="149"/>
      <c r="K103" s="149"/>
      <c r="L103" s="149"/>
      <c r="M103" s="149"/>
      <c r="N103" s="150"/>
      <c r="O103" s="151"/>
      <c r="P103" s="152"/>
      <c r="Q103" s="153"/>
      <c r="R103" s="154"/>
      <c r="S103" s="153"/>
      <c r="T103" s="154"/>
      <c r="V103" s="21"/>
      <c r="W103" s="20"/>
      <c r="X103" s="146" t="s">
        <v>292</v>
      </c>
      <c r="Y103" s="147"/>
      <c r="Z103" s="148"/>
      <c r="AA103" s="76" t="s">
        <v>234</v>
      </c>
      <c r="AB103" s="167" t="s">
        <v>322</v>
      </c>
      <c r="AC103" s="167"/>
      <c r="AD103" s="167"/>
      <c r="AE103" s="167"/>
      <c r="AF103" s="167"/>
      <c r="AG103" s="167"/>
      <c r="AH103" s="168"/>
      <c r="AI103" s="1">
        <f t="shared" si="2"/>
        <v>0</v>
      </c>
    </row>
    <row r="104" spans="2:35" ht="15" customHeight="1">
      <c r="B104" s="4"/>
      <c r="C104" s="4"/>
      <c r="D104" s="146"/>
      <c r="E104" s="147"/>
      <c r="F104" s="148"/>
      <c r="G104" s="76"/>
      <c r="H104" s="149"/>
      <c r="I104" s="149"/>
      <c r="J104" s="149"/>
      <c r="K104" s="149"/>
      <c r="L104" s="149"/>
      <c r="M104" s="149"/>
      <c r="N104" s="150"/>
      <c r="O104" s="151"/>
      <c r="P104" s="152"/>
      <c r="Q104" s="153"/>
      <c r="R104" s="154"/>
      <c r="S104" s="153"/>
      <c r="T104" s="154"/>
      <c r="V104" s="21"/>
      <c r="W104" s="20"/>
      <c r="X104" s="146" t="s">
        <v>292</v>
      </c>
      <c r="Y104" s="147"/>
      <c r="Z104" s="148"/>
      <c r="AA104" s="76" t="s">
        <v>234</v>
      </c>
      <c r="AB104" s="167" t="s">
        <v>323</v>
      </c>
      <c r="AC104" s="167"/>
      <c r="AD104" s="167"/>
      <c r="AE104" s="167"/>
      <c r="AF104" s="167"/>
      <c r="AG104" s="167"/>
      <c r="AH104" s="168"/>
      <c r="AI104" s="1">
        <f t="shared" si="2"/>
        <v>0</v>
      </c>
    </row>
    <row r="105" spans="2:35" ht="15" customHeight="1">
      <c r="B105" s="4"/>
      <c r="C105" s="4"/>
      <c r="D105" s="146"/>
      <c r="E105" s="147"/>
      <c r="F105" s="148"/>
      <c r="G105" s="76"/>
      <c r="H105" s="149"/>
      <c r="I105" s="149"/>
      <c r="J105" s="149"/>
      <c r="K105" s="149"/>
      <c r="L105" s="149"/>
      <c r="M105" s="149"/>
      <c r="N105" s="150"/>
      <c r="O105" s="151"/>
      <c r="P105" s="152"/>
      <c r="Q105" s="153"/>
      <c r="R105" s="154"/>
      <c r="S105" s="153"/>
      <c r="T105" s="154"/>
      <c r="V105" s="21"/>
      <c r="W105" s="20"/>
      <c r="X105" s="146" t="s">
        <v>292</v>
      </c>
      <c r="Y105" s="147"/>
      <c r="Z105" s="148"/>
      <c r="AA105" s="76" t="s">
        <v>234</v>
      </c>
      <c r="AB105" s="167" t="s">
        <v>324</v>
      </c>
      <c r="AC105" s="167"/>
      <c r="AD105" s="167"/>
      <c r="AE105" s="167"/>
      <c r="AF105" s="167"/>
      <c r="AG105" s="167"/>
      <c r="AH105" s="168"/>
      <c r="AI105" s="1">
        <f t="shared" si="2"/>
        <v>0</v>
      </c>
    </row>
    <row r="106" spans="2:35" ht="15" customHeight="1">
      <c r="B106" s="4"/>
      <c r="C106" s="4"/>
      <c r="D106" s="146"/>
      <c r="E106" s="147"/>
      <c r="F106" s="148"/>
      <c r="G106" s="76"/>
      <c r="H106" s="149"/>
      <c r="I106" s="149"/>
      <c r="J106" s="149"/>
      <c r="K106" s="149"/>
      <c r="L106" s="149"/>
      <c r="M106" s="149"/>
      <c r="N106" s="150"/>
      <c r="O106" s="151"/>
      <c r="P106" s="152"/>
      <c r="Q106" s="153"/>
      <c r="R106" s="154"/>
      <c r="S106" s="153"/>
      <c r="T106" s="154"/>
      <c r="V106" s="21"/>
      <c r="W106" s="20"/>
      <c r="X106" s="146" t="s">
        <v>292</v>
      </c>
      <c r="Y106" s="147"/>
      <c r="Z106" s="148"/>
      <c r="AA106" s="76" t="s">
        <v>234</v>
      </c>
      <c r="AB106" s="167" t="s">
        <v>325</v>
      </c>
      <c r="AC106" s="167"/>
      <c r="AD106" s="167"/>
      <c r="AE106" s="167"/>
      <c r="AF106" s="167"/>
      <c r="AG106" s="167"/>
      <c r="AH106" s="168"/>
      <c r="AI106" s="1">
        <f t="shared" si="2"/>
        <v>0</v>
      </c>
    </row>
    <row r="107" spans="2:35" ht="15" customHeight="1">
      <c r="B107" s="4"/>
      <c r="C107" s="4"/>
      <c r="D107" s="146"/>
      <c r="E107" s="147"/>
      <c r="F107" s="148"/>
      <c r="G107" s="76"/>
      <c r="H107" s="149"/>
      <c r="I107" s="149"/>
      <c r="J107" s="149"/>
      <c r="K107" s="149"/>
      <c r="L107" s="149"/>
      <c r="M107" s="149"/>
      <c r="N107" s="150"/>
      <c r="O107" s="151"/>
      <c r="P107" s="152"/>
      <c r="Q107" s="153"/>
      <c r="R107" s="154"/>
      <c r="S107" s="153"/>
      <c r="T107" s="154"/>
      <c r="V107" s="21"/>
      <c r="W107" s="20"/>
      <c r="X107" s="146" t="s">
        <v>292</v>
      </c>
      <c r="Y107" s="147"/>
      <c r="Z107" s="148"/>
      <c r="AA107" s="76" t="s">
        <v>234</v>
      </c>
      <c r="AB107" s="167" t="s">
        <v>326</v>
      </c>
      <c r="AC107" s="167"/>
      <c r="AD107" s="167"/>
      <c r="AE107" s="167"/>
      <c r="AF107" s="167"/>
      <c r="AG107" s="167"/>
      <c r="AH107" s="168"/>
      <c r="AI107" s="1">
        <f t="shared" ref="AI107:AI139" si="3">COUNTIF($H$24:$H$171,AB107)</f>
        <v>0</v>
      </c>
    </row>
    <row r="108" spans="2:35" ht="15" customHeight="1">
      <c r="B108" s="4"/>
      <c r="C108" s="4"/>
      <c r="D108" s="146"/>
      <c r="E108" s="147"/>
      <c r="F108" s="148"/>
      <c r="G108" s="76"/>
      <c r="H108" s="149"/>
      <c r="I108" s="149"/>
      <c r="J108" s="149"/>
      <c r="K108" s="149"/>
      <c r="L108" s="149"/>
      <c r="M108" s="149"/>
      <c r="N108" s="150"/>
      <c r="O108" s="151"/>
      <c r="P108" s="152"/>
      <c r="Q108" s="153"/>
      <c r="R108" s="154"/>
      <c r="S108" s="153"/>
      <c r="T108" s="154"/>
      <c r="V108" s="21"/>
      <c r="W108" s="20"/>
      <c r="X108" s="146" t="s">
        <v>292</v>
      </c>
      <c r="Y108" s="147"/>
      <c r="Z108" s="148"/>
      <c r="AA108" s="76" t="s">
        <v>327</v>
      </c>
      <c r="AB108" s="167" t="s">
        <v>328</v>
      </c>
      <c r="AC108" s="167" t="s">
        <v>328</v>
      </c>
      <c r="AD108" s="167" t="s">
        <v>328</v>
      </c>
      <c r="AE108" s="167" t="s">
        <v>328</v>
      </c>
      <c r="AF108" s="167" t="s">
        <v>328</v>
      </c>
      <c r="AG108" s="167" t="s">
        <v>328</v>
      </c>
      <c r="AH108" s="168" t="s">
        <v>328</v>
      </c>
      <c r="AI108" s="1">
        <f t="shared" si="3"/>
        <v>0</v>
      </c>
    </row>
    <row r="109" spans="2:35" ht="15" customHeight="1">
      <c r="B109" s="4"/>
      <c r="C109" s="4"/>
      <c r="D109" s="146"/>
      <c r="E109" s="147"/>
      <c r="F109" s="148"/>
      <c r="G109" s="76"/>
      <c r="H109" s="149"/>
      <c r="I109" s="149"/>
      <c r="J109" s="149"/>
      <c r="K109" s="149"/>
      <c r="L109" s="149"/>
      <c r="M109" s="149"/>
      <c r="N109" s="150"/>
      <c r="O109" s="151"/>
      <c r="P109" s="152"/>
      <c r="Q109" s="153"/>
      <c r="R109" s="154"/>
      <c r="S109" s="153"/>
      <c r="T109" s="154"/>
      <c r="V109" s="21"/>
      <c r="W109" s="20"/>
      <c r="X109" s="146" t="s">
        <v>292</v>
      </c>
      <c r="Y109" s="147"/>
      <c r="Z109" s="148"/>
      <c r="AA109" s="76" t="s">
        <v>327</v>
      </c>
      <c r="AB109" s="167" t="s">
        <v>329</v>
      </c>
      <c r="AC109" s="167" t="s">
        <v>329</v>
      </c>
      <c r="AD109" s="167" t="s">
        <v>329</v>
      </c>
      <c r="AE109" s="167" t="s">
        <v>329</v>
      </c>
      <c r="AF109" s="167" t="s">
        <v>329</v>
      </c>
      <c r="AG109" s="167" t="s">
        <v>329</v>
      </c>
      <c r="AH109" s="168" t="s">
        <v>329</v>
      </c>
      <c r="AI109" s="1">
        <f t="shared" si="3"/>
        <v>0</v>
      </c>
    </row>
    <row r="110" spans="2:35" ht="15" customHeight="1">
      <c r="B110" s="4"/>
      <c r="C110" s="4"/>
      <c r="D110" s="146"/>
      <c r="E110" s="147"/>
      <c r="F110" s="148"/>
      <c r="G110" s="76"/>
      <c r="H110" s="149"/>
      <c r="I110" s="149"/>
      <c r="J110" s="149"/>
      <c r="K110" s="149"/>
      <c r="L110" s="149"/>
      <c r="M110" s="149"/>
      <c r="N110" s="150"/>
      <c r="O110" s="151"/>
      <c r="P110" s="152"/>
      <c r="Q110" s="153"/>
      <c r="R110" s="154"/>
      <c r="S110" s="153"/>
      <c r="T110" s="154"/>
      <c r="V110" s="21"/>
      <c r="W110" s="20"/>
      <c r="X110" s="146" t="s">
        <v>292</v>
      </c>
      <c r="Y110" s="147"/>
      <c r="Z110" s="148"/>
      <c r="AA110" s="76" t="s">
        <v>327</v>
      </c>
      <c r="AB110" s="167" t="s">
        <v>330</v>
      </c>
      <c r="AC110" s="167" t="s">
        <v>330</v>
      </c>
      <c r="AD110" s="167" t="s">
        <v>330</v>
      </c>
      <c r="AE110" s="167" t="s">
        <v>330</v>
      </c>
      <c r="AF110" s="167" t="s">
        <v>330</v>
      </c>
      <c r="AG110" s="167" t="s">
        <v>330</v>
      </c>
      <c r="AH110" s="168" t="s">
        <v>330</v>
      </c>
      <c r="AI110" s="1">
        <f t="shared" si="3"/>
        <v>0</v>
      </c>
    </row>
    <row r="111" spans="2:35" ht="15" customHeight="1">
      <c r="B111" s="4"/>
      <c r="C111" s="4"/>
      <c r="D111" s="146"/>
      <c r="E111" s="147"/>
      <c r="F111" s="148"/>
      <c r="G111" s="76"/>
      <c r="H111" s="149"/>
      <c r="I111" s="149"/>
      <c r="J111" s="149"/>
      <c r="K111" s="149"/>
      <c r="L111" s="149"/>
      <c r="M111" s="149"/>
      <c r="N111" s="150"/>
      <c r="O111" s="151"/>
      <c r="P111" s="152"/>
      <c r="Q111" s="153"/>
      <c r="R111" s="154"/>
      <c r="S111" s="153"/>
      <c r="T111" s="154"/>
      <c r="V111" s="21"/>
      <c r="W111" s="20"/>
      <c r="X111" s="146" t="s">
        <v>292</v>
      </c>
      <c r="Y111" s="147"/>
      <c r="Z111" s="148"/>
      <c r="AA111" s="76" t="s">
        <v>327</v>
      </c>
      <c r="AB111" s="167" t="s">
        <v>441</v>
      </c>
      <c r="AC111" s="167" t="s">
        <v>331</v>
      </c>
      <c r="AD111" s="167" t="s">
        <v>331</v>
      </c>
      <c r="AE111" s="167" t="s">
        <v>331</v>
      </c>
      <c r="AF111" s="167" t="s">
        <v>331</v>
      </c>
      <c r="AG111" s="167" t="s">
        <v>331</v>
      </c>
      <c r="AH111" s="176" t="s">
        <v>331</v>
      </c>
      <c r="AI111" s="1">
        <f t="shared" si="3"/>
        <v>0</v>
      </c>
    </row>
    <row r="112" spans="2:35" ht="15" customHeight="1">
      <c r="B112" s="4"/>
      <c r="C112" s="4"/>
      <c r="D112" s="146"/>
      <c r="E112" s="147"/>
      <c r="F112" s="148"/>
      <c r="G112" s="76"/>
      <c r="H112" s="149"/>
      <c r="I112" s="149"/>
      <c r="J112" s="149"/>
      <c r="K112" s="149"/>
      <c r="L112" s="149"/>
      <c r="M112" s="149"/>
      <c r="N112" s="150"/>
      <c r="O112" s="151"/>
      <c r="P112" s="152"/>
      <c r="Q112" s="153"/>
      <c r="R112" s="154"/>
      <c r="S112" s="153"/>
      <c r="T112" s="154"/>
      <c r="V112" s="21"/>
      <c r="W112" s="20"/>
      <c r="X112" s="146" t="s">
        <v>292</v>
      </c>
      <c r="Y112" s="147"/>
      <c r="Z112" s="148"/>
      <c r="AA112" s="76" t="s">
        <v>327</v>
      </c>
      <c r="AB112" s="167" t="s">
        <v>332</v>
      </c>
      <c r="AC112" s="167" t="s">
        <v>332</v>
      </c>
      <c r="AD112" s="167" t="s">
        <v>332</v>
      </c>
      <c r="AE112" s="167" t="s">
        <v>332</v>
      </c>
      <c r="AF112" s="167" t="s">
        <v>332</v>
      </c>
      <c r="AG112" s="167" t="s">
        <v>332</v>
      </c>
      <c r="AH112" s="176" t="s">
        <v>332</v>
      </c>
      <c r="AI112" s="1">
        <f t="shared" si="3"/>
        <v>0</v>
      </c>
    </row>
    <row r="113" spans="2:35" ht="15" customHeight="1">
      <c r="B113" s="4"/>
      <c r="C113" s="4"/>
      <c r="D113" s="146"/>
      <c r="E113" s="147"/>
      <c r="F113" s="148"/>
      <c r="G113" s="76"/>
      <c r="H113" s="149"/>
      <c r="I113" s="149"/>
      <c r="J113" s="149"/>
      <c r="K113" s="149"/>
      <c r="L113" s="149"/>
      <c r="M113" s="149"/>
      <c r="N113" s="150"/>
      <c r="O113" s="151"/>
      <c r="P113" s="152"/>
      <c r="Q113" s="153"/>
      <c r="R113" s="154"/>
      <c r="S113" s="153"/>
      <c r="T113" s="154"/>
      <c r="V113" s="21"/>
      <c r="W113" s="20"/>
      <c r="X113" s="146" t="s">
        <v>292</v>
      </c>
      <c r="Y113" s="147"/>
      <c r="Z113" s="148"/>
      <c r="AA113" s="76" t="s">
        <v>327</v>
      </c>
      <c r="AB113" s="167" t="s">
        <v>333</v>
      </c>
      <c r="AC113" s="167" t="s">
        <v>333</v>
      </c>
      <c r="AD113" s="167" t="s">
        <v>333</v>
      </c>
      <c r="AE113" s="167" t="s">
        <v>333</v>
      </c>
      <c r="AF113" s="167" t="s">
        <v>333</v>
      </c>
      <c r="AG113" s="167" t="s">
        <v>333</v>
      </c>
      <c r="AH113" s="176" t="s">
        <v>333</v>
      </c>
      <c r="AI113" s="1">
        <f t="shared" si="3"/>
        <v>0</v>
      </c>
    </row>
    <row r="114" spans="2:35" ht="15" customHeight="1">
      <c r="B114" s="4"/>
      <c r="C114" s="4"/>
      <c r="D114" s="146"/>
      <c r="E114" s="147"/>
      <c r="F114" s="148"/>
      <c r="G114" s="76"/>
      <c r="H114" s="149"/>
      <c r="I114" s="149"/>
      <c r="J114" s="149"/>
      <c r="K114" s="149"/>
      <c r="L114" s="149"/>
      <c r="M114" s="149"/>
      <c r="N114" s="150"/>
      <c r="O114" s="151"/>
      <c r="P114" s="152"/>
      <c r="Q114" s="153"/>
      <c r="R114" s="154"/>
      <c r="S114" s="153"/>
      <c r="T114" s="154"/>
      <c r="V114" s="21"/>
      <c r="W114" s="20"/>
      <c r="X114" s="146" t="s">
        <v>292</v>
      </c>
      <c r="Y114" s="147"/>
      <c r="Z114" s="148"/>
      <c r="AA114" s="76" t="s">
        <v>327</v>
      </c>
      <c r="AB114" s="167" t="s">
        <v>334</v>
      </c>
      <c r="AC114" s="167" t="s">
        <v>334</v>
      </c>
      <c r="AD114" s="167" t="s">
        <v>334</v>
      </c>
      <c r="AE114" s="167" t="s">
        <v>334</v>
      </c>
      <c r="AF114" s="167" t="s">
        <v>334</v>
      </c>
      <c r="AG114" s="167" t="s">
        <v>334</v>
      </c>
      <c r="AH114" s="176" t="s">
        <v>334</v>
      </c>
      <c r="AI114" s="1">
        <f t="shared" si="3"/>
        <v>0</v>
      </c>
    </row>
    <row r="115" spans="2:35" ht="15" customHeight="1">
      <c r="B115" s="4"/>
      <c r="C115" s="4"/>
      <c r="D115" s="146"/>
      <c r="E115" s="147"/>
      <c r="F115" s="148"/>
      <c r="G115" s="76"/>
      <c r="H115" s="149"/>
      <c r="I115" s="149"/>
      <c r="J115" s="149"/>
      <c r="K115" s="149"/>
      <c r="L115" s="149"/>
      <c r="M115" s="149"/>
      <c r="N115" s="150"/>
      <c r="O115" s="151"/>
      <c r="P115" s="152"/>
      <c r="Q115" s="153"/>
      <c r="R115" s="154"/>
      <c r="S115" s="153"/>
      <c r="T115" s="154"/>
      <c r="V115" s="21"/>
      <c r="W115" s="20"/>
      <c r="X115" s="146" t="s">
        <v>292</v>
      </c>
      <c r="Y115" s="147"/>
      <c r="Z115" s="148"/>
      <c r="AA115" s="76" t="s">
        <v>327</v>
      </c>
      <c r="AB115" s="167" t="s">
        <v>335</v>
      </c>
      <c r="AC115" s="167" t="s">
        <v>335</v>
      </c>
      <c r="AD115" s="167" t="s">
        <v>335</v>
      </c>
      <c r="AE115" s="167" t="s">
        <v>335</v>
      </c>
      <c r="AF115" s="167" t="s">
        <v>335</v>
      </c>
      <c r="AG115" s="167" t="s">
        <v>335</v>
      </c>
      <c r="AH115" s="176" t="s">
        <v>335</v>
      </c>
      <c r="AI115" s="1">
        <f t="shared" si="3"/>
        <v>0</v>
      </c>
    </row>
    <row r="116" spans="2:35" ht="15" customHeight="1">
      <c r="B116" s="4"/>
      <c r="C116" s="4"/>
      <c r="D116" s="146"/>
      <c r="E116" s="147"/>
      <c r="F116" s="148"/>
      <c r="G116" s="76"/>
      <c r="H116" s="149"/>
      <c r="I116" s="149"/>
      <c r="J116" s="149"/>
      <c r="K116" s="149"/>
      <c r="L116" s="149"/>
      <c r="M116" s="149"/>
      <c r="N116" s="150"/>
      <c r="O116" s="151"/>
      <c r="P116" s="152"/>
      <c r="Q116" s="153"/>
      <c r="R116" s="154"/>
      <c r="S116" s="153"/>
      <c r="T116" s="154"/>
      <c r="V116" s="21"/>
      <c r="W116" s="20"/>
      <c r="X116" s="146" t="s">
        <v>292</v>
      </c>
      <c r="Y116" s="147"/>
      <c r="Z116" s="148"/>
      <c r="AA116" s="76" t="s">
        <v>327</v>
      </c>
      <c r="AB116" s="167" t="s">
        <v>336</v>
      </c>
      <c r="AC116" s="167" t="s">
        <v>336</v>
      </c>
      <c r="AD116" s="167" t="s">
        <v>336</v>
      </c>
      <c r="AE116" s="167" t="s">
        <v>336</v>
      </c>
      <c r="AF116" s="167" t="s">
        <v>336</v>
      </c>
      <c r="AG116" s="167" t="s">
        <v>336</v>
      </c>
      <c r="AH116" s="176" t="s">
        <v>336</v>
      </c>
      <c r="AI116" s="1">
        <f t="shared" si="3"/>
        <v>0</v>
      </c>
    </row>
    <row r="117" spans="2:35" ht="15" customHeight="1">
      <c r="B117" s="4"/>
      <c r="C117" s="4"/>
      <c r="D117" s="146"/>
      <c r="E117" s="147"/>
      <c r="F117" s="148"/>
      <c r="G117" s="76"/>
      <c r="H117" s="149"/>
      <c r="I117" s="149"/>
      <c r="J117" s="149"/>
      <c r="K117" s="149"/>
      <c r="L117" s="149"/>
      <c r="M117" s="149"/>
      <c r="N117" s="150"/>
      <c r="O117" s="151"/>
      <c r="P117" s="152"/>
      <c r="Q117" s="153"/>
      <c r="R117" s="154"/>
      <c r="S117" s="153"/>
      <c r="T117" s="154"/>
      <c r="V117" s="21"/>
      <c r="W117" s="20"/>
      <c r="X117" s="146" t="s">
        <v>292</v>
      </c>
      <c r="Y117" s="147"/>
      <c r="Z117" s="148"/>
      <c r="AA117" s="76" t="s">
        <v>327</v>
      </c>
      <c r="AB117" s="167" t="s">
        <v>337</v>
      </c>
      <c r="AC117" s="167" t="s">
        <v>337</v>
      </c>
      <c r="AD117" s="167" t="s">
        <v>337</v>
      </c>
      <c r="AE117" s="167" t="s">
        <v>337</v>
      </c>
      <c r="AF117" s="167" t="s">
        <v>337</v>
      </c>
      <c r="AG117" s="167" t="s">
        <v>337</v>
      </c>
      <c r="AH117" s="176" t="s">
        <v>337</v>
      </c>
      <c r="AI117" s="1">
        <f t="shared" si="3"/>
        <v>0</v>
      </c>
    </row>
    <row r="118" spans="2:35" ht="15" customHeight="1">
      <c r="B118" s="4"/>
      <c r="C118" s="4"/>
      <c r="D118" s="146"/>
      <c r="E118" s="147"/>
      <c r="F118" s="148"/>
      <c r="G118" s="76"/>
      <c r="H118" s="149"/>
      <c r="I118" s="149"/>
      <c r="J118" s="149"/>
      <c r="K118" s="149"/>
      <c r="L118" s="149"/>
      <c r="M118" s="149"/>
      <c r="N118" s="150"/>
      <c r="O118" s="151"/>
      <c r="P118" s="152"/>
      <c r="Q118" s="153"/>
      <c r="R118" s="154"/>
      <c r="S118" s="153"/>
      <c r="T118" s="154"/>
      <c r="V118" s="21"/>
      <c r="W118" s="20"/>
      <c r="X118" s="146" t="s">
        <v>292</v>
      </c>
      <c r="Y118" s="147"/>
      <c r="Z118" s="148"/>
      <c r="AA118" s="76" t="s">
        <v>327</v>
      </c>
      <c r="AB118" s="167" t="s">
        <v>338</v>
      </c>
      <c r="AC118" s="167" t="s">
        <v>338</v>
      </c>
      <c r="AD118" s="167" t="s">
        <v>338</v>
      </c>
      <c r="AE118" s="167" t="s">
        <v>338</v>
      </c>
      <c r="AF118" s="167" t="s">
        <v>338</v>
      </c>
      <c r="AG118" s="167" t="s">
        <v>338</v>
      </c>
      <c r="AH118" s="176" t="s">
        <v>338</v>
      </c>
      <c r="AI118" s="1">
        <f t="shared" si="3"/>
        <v>0</v>
      </c>
    </row>
    <row r="119" spans="2:35" ht="15" customHeight="1">
      <c r="B119" s="4"/>
      <c r="C119" s="4"/>
      <c r="D119" s="146"/>
      <c r="E119" s="147"/>
      <c r="F119" s="148"/>
      <c r="G119" s="76"/>
      <c r="H119" s="149"/>
      <c r="I119" s="149"/>
      <c r="J119" s="149"/>
      <c r="K119" s="149"/>
      <c r="L119" s="149"/>
      <c r="M119" s="149"/>
      <c r="N119" s="150"/>
      <c r="O119" s="151"/>
      <c r="P119" s="152"/>
      <c r="Q119" s="153"/>
      <c r="R119" s="154"/>
      <c r="S119" s="153"/>
      <c r="T119" s="154"/>
      <c r="V119" s="21"/>
      <c r="W119" s="20"/>
      <c r="X119" s="146" t="s">
        <v>292</v>
      </c>
      <c r="Y119" s="147"/>
      <c r="Z119" s="148"/>
      <c r="AA119" s="76" t="s">
        <v>327</v>
      </c>
      <c r="AB119" s="167" t="s">
        <v>411</v>
      </c>
      <c r="AC119" s="167" t="s">
        <v>339</v>
      </c>
      <c r="AD119" s="167" t="s">
        <v>339</v>
      </c>
      <c r="AE119" s="167" t="s">
        <v>339</v>
      </c>
      <c r="AF119" s="167" t="s">
        <v>339</v>
      </c>
      <c r="AG119" s="167" t="s">
        <v>339</v>
      </c>
      <c r="AH119" s="176" t="s">
        <v>339</v>
      </c>
      <c r="AI119" s="1">
        <f t="shared" si="3"/>
        <v>0</v>
      </c>
    </row>
    <row r="120" spans="2:35" ht="15" customHeight="1">
      <c r="B120" s="4"/>
      <c r="C120" s="4"/>
      <c r="D120" s="146"/>
      <c r="E120" s="147"/>
      <c r="F120" s="148"/>
      <c r="G120" s="76"/>
      <c r="H120" s="149"/>
      <c r="I120" s="149"/>
      <c r="J120" s="149"/>
      <c r="K120" s="149"/>
      <c r="L120" s="149"/>
      <c r="M120" s="149"/>
      <c r="N120" s="150"/>
      <c r="O120" s="151"/>
      <c r="P120" s="152"/>
      <c r="Q120" s="153"/>
      <c r="R120" s="154"/>
      <c r="S120" s="153"/>
      <c r="T120" s="154"/>
      <c r="V120" s="21"/>
      <c r="W120" s="20"/>
      <c r="X120" s="146" t="s">
        <v>292</v>
      </c>
      <c r="Y120" s="147"/>
      <c r="Z120" s="148"/>
      <c r="AA120" s="76" t="s">
        <v>327</v>
      </c>
      <c r="AB120" s="167" t="s">
        <v>340</v>
      </c>
      <c r="AC120" s="167" t="s">
        <v>340</v>
      </c>
      <c r="AD120" s="167" t="s">
        <v>340</v>
      </c>
      <c r="AE120" s="167" t="s">
        <v>340</v>
      </c>
      <c r="AF120" s="167" t="s">
        <v>340</v>
      </c>
      <c r="AG120" s="167" t="s">
        <v>340</v>
      </c>
      <c r="AH120" s="176" t="s">
        <v>340</v>
      </c>
      <c r="AI120" s="1">
        <f t="shared" si="3"/>
        <v>0</v>
      </c>
    </row>
    <row r="121" spans="2:35" ht="15" customHeight="1">
      <c r="B121" s="4"/>
      <c r="C121" s="4"/>
      <c r="D121" s="146"/>
      <c r="E121" s="147"/>
      <c r="F121" s="148"/>
      <c r="G121" s="76"/>
      <c r="H121" s="149"/>
      <c r="I121" s="149"/>
      <c r="J121" s="149"/>
      <c r="K121" s="149"/>
      <c r="L121" s="149"/>
      <c r="M121" s="149"/>
      <c r="N121" s="150"/>
      <c r="O121" s="151"/>
      <c r="P121" s="152"/>
      <c r="Q121" s="153"/>
      <c r="R121" s="154"/>
      <c r="S121" s="153"/>
      <c r="T121" s="154"/>
      <c r="V121" s="21"/>
      <c r="W121" s="20"/>
      <c r="X121" s="146" t="s">
        <v>292</v>
      </c>
      <c r="Y121" s="147"/>
      <c r="Z121" s="148"/>
      <c r="AA121" s="76" t="s">
        <v>327</v>
      </c>
      <c r="AB121" s="167" t="s">
        <v>341</v>
      </c>
      <c r="AC121" s="167" t="s">
        <v>341</v>
      </c>
      <c r="AD121" s="167" t="s">
        <v>341</v>
      </c>
      <c r="AE121" s="167" t="s">
        <v>341</v>
      </c>
      <c r="AF121" s="167" t="s">
        <v>341</v>
      </c>
      <c r="AG121" s="167" t="s">
        <v>341</v>
      </c>
      <c r="AH121" s="176" t="s">
        <v>341</v>
      </c>
      <c r="AI121" s="1">
        <f t="shared" si="3"/>
        <v>0</v>
      </c>
    </row>
    <row r="122" spans="2:35" ht="15" customHeight="1">
      <c r="B122" s="4"/>
      <c r="C122" s="4"/>
      <c r="D122" s="146"/>
      <c r="E122" s="147"/>
      <c r="F122" s="148"/>
      <c r="G122" s="76"/>
      <c r="H122" s="149"/>
      <c r="I122" s="149"/>
      <c r="J122" s="149"/>
      <c r="K122" s="149"/>
      <c r="L122" s="149"/>
      <c r="M122" s="149"/>
      <c r="N122" s="150"/>
      <c r="O122" s="151"/>
      <c r="P122" s="152"/>
      <c r="Q122" s="153"/>
      <c r="R122" s="154"/>
      <c r="S122" s="153"/>
      <c r="T122" s="154"/>
      <c r="V122" s="21"/>
      <c r="W122" s="20"/>
      <c r="X122" s="146" t="s">
        <v>292</v>
      </c>
      <c r="Y122" s="147"/>
      <c r="Z122" s="148"/>
      <c r="AA122" s="76" t="s">
        <v>327</v>
      </c>
      <c r="AB122" s="167" t="s">
        <v>442</v>
      </c>
      <c r="AC122" s="167" t="s">
        <v>342</v>
      </c>
      <c r="AD122" s="167" t="s">
        <v>342</v>
      </c>
      <c r="AE122" s="167" t="s">
        <v>342</v>
      </c>
      <c r="AF122" s="167" t="s">
        <v>342</v>
      </c>
      <c r="AG122" s="167" t="s">
        <v>342</v>
      </c>
      <c r="AH122" s="176" t="s">
        <v>342</v>
      </c>
      <c r="AI122" s="1">
        <f t="shared" si="3"/>
        <v>0</v>
      </c>
    </row>
    <row r="123" spans="2:35" ht="15" customHeight="1">
      <c r="B123" s="4"/>
      <c r="C123" s="4"/>
      <c r="D123" s="146"/>
      <c r="E123" s="147"/>
      <c r="F123" s="148"/>
      <c r="G123" s="76"/>
      <c r="H123" s="149"/>
      <c r="I123" s="149"/>
      <c r="J123" s="149"/>
      <c r="K123" s="149"/>
      <c r="L123" s="149"/>
      <c r="M123" s="149"/>
      <c r="N123" s="150"/>
      <c r="O123" s="151"/>
      <c r="P123" s="152"/>
      <c r="Q123" s="153"/>
      <c r="R123" s="154"/>
      <c r="S123" s="153"/>
      <c r="T123" s="154"/>
      <c r="V123" s="21"/>
      <c r="W123" s="20"/>
      <c r="X123" s="161" t="s">
        <v>72</v>
      </c>
      <c r="Y123" s="161"/>
      <c r="Z123" s="161"/>
      <c r="AA123" s="76" t="s">
        <v>71</v>
      </c>
      <c r="AB123" s="167" t="s">
        <v>413</v>
      </c>
      <c r="AC123" s="167" t="s">
        <v>366</v>
      </c>
      <c r="AD123" s="167" t="s">
        <v>366</v>
      </c>
      <c r="AE123" s="167" t="s">
        <v>366</v>
      </c>
      <c r="AF123" s="167" t="s">
        <v>366</v>
      </c>
      <c r="AG123" s="167" t="s">
        <v>366</v>
      </c>
      <c r="AH123" s="176" t="s">
        <v>366</v>
      </c>
      <c r="AI123" s="1">
        <f t="shared" si="3"/>
        <v>0</v>
      </c>
    </row>
    <row r="124" spans="2:35" ht="15" customHeight="1">
      <c r="B124" s="4"/>
      <c r="C124" s="4"/>
      <c r="D124" s="146"/>
      <c r="E124" s="147"/>
      <c r="F124" s="148"/>
      <c r="G124" s="76"/>
      <c r="H124" s="149"/>
      <c r="I124" s="149"/>
      <c r="J124" s="149"/>
      <c r="K124" s="149"/>
      <c r="L124" s="149"/>
      <c r="M124" s="149"/>
      <c r="N124" s="150"/>
      <c r="O124" s="151"/>
      <c r="P124" s="152"/>
      <c r="Q124" s="153"/>
      <c r="R124" s="154"/>
      <c r="S124" s="153"/>
      <c r="T124" s="154"/>
      <c r="V124" s="21"/>
      <c r="W124" s="20"/>
      <c r="X124" s="161" t="s">
        <v>72</v>
      </c>
      <c r="Y124" s="161"/>
      <c r="Z124" s="161"/>
      <c r="AA124" s="76" t="s">
        <v>71</v>
      </c>
      <c r="AB124" s="167" t="s">
        <v>414</v>
      </c>
      <c r="AC124" s="167" t="s">
        <v>368</v>
      </c>
      <c r="AD124" s="167" t="s">
        <v>368</v>
      </c>
      <c r="AE124" s="167" t="s">
        <v>368</v>
      </c>
      <c r="AF124" s="167" t="s">
        <v>368</v>
      </c>
      <c r="AG124" s="167" t="s">
        <v>368</v>
      </c>
      <c r="AH124" s="176" t="s">
        <v>368</v>
      </c>
      <c r="AI124" s="1">
        <f t="shared" si="3"/>
        <v>0</v>
      </c>
    </row>
    <row r="125" spans="2:35" ht="15" customHeight="1">
      <c r="B125" s="4"/>
      <c r="C125" s="4"/>
      <c r="D125" s="146"/>
      <c r="E125" s="147"/>
      <c r="F125" s="148"/>
      <c r="G125" s="76"/>
      <c r="H125" s="149"/>
      <c r="I125" s="149"/>
      <c r="J125" s="149"/>
      <c r="K125" s="149"/>
      <c r="L125" s="149"/>
      <c r="M125" s="149"/>
      <c r="N125" s="150"/>
      <c r="O125" s="151"/>
      <c r="P125" s="152"/>
      <c r="Q125" s="153"/>
      <c r="R125" s="154"/>
      <c r="S125" s="153"/>
      <c r="T125" s="154"/>
      <c r="V125" s="21"/>
      <c r="W125" s="20"/>
      <c r="X125" s="161" t="s">
        <v>72</v>
      </c>
      <c r="Y125" s="161"/>
      <c r="Z125" s="161"/>
      <c r="AA125" s="76" t="s">
        <v>71</v>
      </c>
      <c r="AB125" s="167" t="s">
        <v>415</v>
      </c>
      <c r="AC125" s="167" t="s">
        <v>369</v>
      </c>
      <c r="AD125" s="167" t="s">
        <v>369</v>
      </c>
      <c r="AE125" s="167" t="s">
        <v>369</v>
      </c>
      <c r="AF125" s="167" t="s">
        <v>369</v>
      </c>
      <c r="AG125" s="167" t="s">
        <v>369</v>
      </c>
      <c r="AH125" s="176" t="s">
        <v>369</v>
      </c>
      <c r="AI125" s="1">
        <f t="shared" si="3"/>
        <v>0</v>
      </c>
    </row>
    <row r="126" spans="2:35" ht="15" customHeight="1">
      <c r="B126" s="4"/>
      <c r="C126" s="4"/>
      <c r="D126" s="146"/>
      <c r="E126" s="147"/>
      <c r="F126" s="148"/>
      <c r="G126" s="76"/>
      <c r="H126" s="149"/>
      <c r="I126" s="149"/>
      <c r="J126" s="149"/>
      <c r="K126" s="149"/>
      <c r="L126" s="149"/>
      <c r="M126" s="149"/>
      <c r="N126" s="150"/>
      <c r="O126" s="151"/>
      <c r="P126" s="152"/>
      <c r="Q126" s="153"/>
      <c r="R126" s="154"/>
      <c r="S126" s="153"/>
      <c r="T126" s="154"/>
      <c r="V126" s="21"/>
      <c r="W126" s="20"/>
      <c r="X126" s="161"/>
      <c r="Y126" s="161"/>
      <c r="Z126" s="161"/>
      <c r="AA126" s="76"/>
      <c r="AB126" s="167"/>
      <c r="AC126" s="167"/>
      <c r="AD126" s="167"/>
      <c r="AE126" s="167"/>
      <c r="AF126" s="167"/>
      <c r="AG126" s="167"/>
      <c r="AH126" s="176"/>
      <c r="AI126" s="1">
        <f t="shared" si="3"/>
        <v>0</v>
      </c>
    </row>
    <row r="127" spans="2:35" ht="15" customHeight="1">
      <c r="B127" s="4"/>
      <c r="C127" s="4"/>
      <c r="D127" s="146"/>
      <c r="E127" s="147"/>
      <c r="F127" s="148"/>
      <c r="G127" s="76"/>
      <c r="H127" s="149"/>
      <c r="I127" s="149"/>
      <c r="J127" s="149"/>
      <c r="K127" s="149"/>
      <c r="L127" s="149"/>
      <c r="M127" s="149"/>
      <c r="N127" s="150"/>
      <c r="O127" s="151"/>
      <c r="P127" s="152"/>
      <c r="Q127" s="153"/>
      <c r="R127" s="154"/>
      <c r="S127" s="153"/>
      <c r="T127" s="154"/>
      <c r="V127" s="21"/>
      <c r="W127" s="20"/>
      <c r="X127" s="161" t="s">
        <v>343</v>
      </c>
      <c r="Y127" s="161"/>
      <c r="Z127" s="161"/>
      <c r="AA127" s="76" t="s">
        <v>234</v>
      </c>
      <c r="AB127" s="167" t="s">
        <v>100</v>
      </c>
      <c r="AC127" s="167" t="s">
        <v>100</v>
      </c>
      <c r="AD127" s="167" t="s">
        <v>100</v>
      </c>
      <c r="AE127" s="167" t="s">
        <v>100</v>
      </c>
      <c r="AF127" s="167" t="s">
        <v>100</v>
      </c>
      <c r="AG127" s="167" t="s">
        <v>100</v>
      </c>
      <c r="AH127" s="176" t="s">
        <v>100</v>
      </c>
      <c r="AI127" s="1">
        <f t="shared" si="3"/>
        <v>0</v>
      </c>
    </row>
    <row r="128" spans="2:35" ht="15" customHeight="1">
      <c r="B128" s="4"/>
      <c r="C128" s="4"/>
      <c r="D128" s="146"/>
      <c r="E128" s="147"/>
      <c r="F128" s="148"/>
      <c r="G128" s="76"/>
      <c r="H128" s="149"/>
      <c r="I128" s="149"/>
      <c r="J128" s="149"/>
      <c r="K128" s="149"/>
      <c r="L128" s="149"/>
      <c r="M128" s="149"/>
      <c r="N128" s="150"/>
      <c r="O128" s="151"/>
      <c r="P128" s="152"/>
      <c r="Q128" s="153"/>
      <c r="R128" s="154"/>
      <c r="S128" s="153"/>
      <c r="T128" s="154"/>
      <c r="V128" s="21"/>
      <c r="W128" s="20"/>
      <c r="X128" s="161" t="s">
        <v>343</v>
      </c>
      <c r="Y128" s="161"/>
      <c r="Z128" s="161"/>
      <c r="AA128" s="76" t="s">
        <v>234</v>
      </c>
      <c r="AB128" s="167" t="s">
        <v>344</v>
      </c>
      <c r="AC128" s="167" t="s">
        <v>344</v>
      </c>
      <c r="AD128" s="167" t="s">
        <v>344</v>
      </c>
      <c r="AE128" s="167" t="s">
        <v>344</v>
      </c>
      <c r="AF128" s="167" t="s">
        <v>344</v>
      </c>
      <c r="AG128" s="167" t="s">
        <v>344</v>
      </c>
      <c r="AH128" s="176" t="s">
        <v>344</v>
      </c>
      <c r="AI128" s="1">
        <f t="shared" si="3"/>
        <v>0</v>
      </c>
    </row>
    <row r="129" spans="2:35" ht="15" customHeight="1">
      <c r="B129" s="4"/>
      <c r="C129" s="4"/>
      <c r="D129" s="146"/>
      <c r="E129" s="147"/>
      <c r="F129" s="148"/>
      <c r="G129" s="76"/>
      <c r="H129" s="149"/>
      <c r="I129" s="149"/>
      <c r="J129" s="149"/>
      <c r="K129" s="149"/>
      <c r="L129" s="149"/>
      <c r="M129" s="149"/>
      <c r="N129" s="150"/>
      <c r="O129" s="151"/>
      <c r="P129" s="152"/>
      <c r="Q129" s="153"/>
      <c r="R129" s="154"/>
      <c r="S129" s="153"/>
      <c r="T129" s="154"/>
      <c r="V129" s="21"/>
      <c r="W129" s="20"/>
      <c r="X129" s="161" t="s">
        <v>343</v>
      </c>
      <c r="Y129" s="161"/>
      <c r="Z129" s="161"/>
      <c r="AA129" s="76" t="s">
        <v>234</v>
      </c>
      <c r="AB129" s="167" t="s">
        <v>345</v>
      </c>
      <c r="AC129" s="167" t="s">
        <v>345</v>
      </c>
      <c r="AD129" s="167" t="s">
        <v>345</v>
      </c>
      <c r="AE129" s="167" t="s">
        <v>345</v>
      </c>
      <c r="AF129" s="167" t="s">
        <v>345</v>
      </c>
      <c r="AG129" s="167" t="s">
        <v>345</v>
      </c>
      <c r="AH129" s="176" t="s">
        <v>345</v>
      </c>
      <c r="AI129" s="1">
        <f t="shared" si="3"/>
        <v>0</v>
      </c>
    </row>
    <row r="130" spans="2:35" ht="15" customHeight="1">
      <c r="B130" s="4"/>
      <c r="C130" s="4"/>
      <c r="D130" s="146"/>
      <c r="E130" s="147"/>
      <c r="F130" s="148"/>
      <c r="G130" s="76"/>
      <c r="H130" s="149"/>
      <c r="I130" s="149"/>
      <c r="J130" s="149"/>
      <c r="K130" s="149"/>
      <c r="L130" s="149"/>
      <c r="M130" s="149"/>
      <c r="N130" s="150"/>
      <c r="O130" s="151"/>
      <c r="P130" s="152"/>
      <c r="Q130" s="153"/>
      <c r="R130" s="154"/>
      <c r="S130" s="153"/>
      <c r="T130" s="154"/>
      <c r="V130" s="21"/>
      <c r="W130" s="20"/>
      <c r="X130" s="161" t="s">
        <v>343</v>
      </c>
      <c r="Y130" s="161"/>
      <c r="Z130" s="161"/>
      <c r="AA130" s="76" t="s">
        <v>234</v>
      </c>
      <c r="AB130" s="167" t="s">
        <v>346</v>
      </c>
      <c r="AC130" s="167" t="s">
        <v>346</v>
      </c>
      <c r="AD130" s="167" t="s">
        <v>346</v>
      </c>
      <c r="AE130" s="167" t="s">
        <v>346</v>
      </c>
      <c r="AF130" s="167" t="s">
        <v>346</v>
      </c>
      <c r="AG130" s="167" t="s">
        <v>346</v>
      </c>
      <c r="AH130" s="176" t="s">
        <v>346</v>
      </c>
      <c r="AI130" s="1">
        <f t="shared" si="3"/>
        <v>0</v>
      </c>
    </row>
    <row r="131" spans="2:35" ht="15" customHeight="1">
      <c r="B131" s="4"/>
      <c r="C131" s="4"/>
      <c r="D131" s="146"/>
      <c r="E131" s="147"/>
      <c r="F131" s="148"/>
      <c r="G131" s="76"/>
      <c r="H131" s="149"/>
      <c r="I131" s="149"/>
      <c r="J131" s="149"/>
      <c r="K131" s="149"/>
      <c r="L131" s="149"/>
      <c r="M131" s="149"/>
      <c r="N131" s="150"/>
      <c r="O131" s="151"/>
      <c r="P131" s="152"/>
      <c r="Q131" s="153"/>
      <c r="R131" s="154"/>
      <c r="S131" s="153"/>
      <c r="T131" s="154"/>
      <c r="V131" s="21"/>
      <c r="W131" s="20"/>
      <c r="X131" s="161" t="s">
        <v>343</v>
      </c>
      <c r="Y131" s="161"/>
      <c r="Z131" s="161"/>
      <c r="AA131" s="76" t="s">
        <v>234</v>
      </c>
      <c r="AB131" s="167" t="s">
        <v>347</v>
      </c>
      <c r="AC131" s="167" t="s">
        <v>348</v>
      </c>
      <c r="AD131" s="167" t="s">
        <v>348</v>
      </c>
      <c r="AE131" s="167" t="s">
        <v>348</v>
      </c>
      <c r="AF131" s="167" t="s">
        <v>348</v>
      </c>
      <c r="AG131" s="167" t="s">
        <v>348</v>
      </c>
      <c r="AH131" s="176" t="s">
        <v>348</v>
      </c>
      <c r="AI131" s="1">
        <f t="shared" si="3"/>
        <v>0</v>
      </c>
    </row>
    <row r="132" spans="2:35" ht="15" customHeight="1">
      <c r="B132" s="4"/>
      <c r="C132" s="4"/>
      <c r="D132" s="146"/>
      <c r="E132" s="147"/>
      <c r="F132" s="148"/>
      <c r="G132" s="76"/>
      <c r="H132" s="149"/>
      <c r="I132" s="149"/>
      <c r="J132" s="149"/>
      <c r="K132" s="149"/>
      <c r="L132" s="149"/>
      <c r="M132" s="149"/>
      <c r="N132" s="150"/>
      <c r="O132" s="151"/>
      <c r="P132" s="152"/>
      <c r="Q132" s="153"/>
      <c r="R132" s="154"/>
      <c r="S132" s="153"/>
      <c r="T132" s="154"/>
      <c r="V132" s="21"/>
      <c r="W132" s="20"/>
      <c r="X132" s="161" t="s">
        <v>343</v>
      </c>
      <c r="Y132" s="161"/>
      <c r="Z132" s="161"/>
      <c r="AA132" s="76" t="s">
        <v>234</v>
      </c>
      <c r="AB132" s="167" t="s">
        <v>349</v>
      </c>
      <c r="AC132" s="167" t="s">
        <v>348</v>
      </c>
      <c r="AD132" s="167" t="s">
        <v>348</v>
      </c>
      <c r="AE132" s="167" t="s">
        <v>348</v>
      </c>
      <c r="AF132" s="167" t="s">
        <v>348</v>
      </c>
      <c r="AG132" s="167" t="s">
        <v>348</v>
      </c>
      <c r="AH132" s="176" t="s">
        <v>348</v>
      </c>
      <c r="AI132" s="1">
        <f t="shared" si="3"/>
        <v>0</v>
      </c>
    </row>
    <row r="133" spans="2:35" ht="15" customHeight="1">
      <c r="B133" s="4"/>
      <c r="C133" s="4"/>
      <c r="D133" s="146"/>
      <c r="E133" s="147"/>
      <c r="F133" s="148"/>
      <c r="G133" s="76"/>
      <c r="H133" s="149"/>
      <c r="I133" s="149"/>
      <c r="J133" s="149"/>
      <c r="K133" s="149"/>
      <c r="L133" s="149"/>
      <c r="M133" s="149"/>
      <c r="N133" s="150"/>
      <c r="O133" s="151"/>
      <c r="P133" s="152"/>
      <c r="Q133" s="153"/>
      <c r="R133" s="154"/>
      <c r="S133" s="153"/>
      <c r="T133" s="154"/>
      <c r="V133" s="21"/>
      <c r="W133" s="20"/>
      <c r="X133" s="161" t="s">
        <v>343</v>
      </c>
      <c r="Y133" s="161"/>
      <c r="Z133" s="161"/>
      <c r="AA133" s="76" t="s">
        <v>234</v>
      </c>
      <c r="AB133" s="167" t="s">
        <v>412</v>
      </c>
      <c r="AC133" s="167" t="s">
        <v>348</v>
      </c>
      <c r="AD133" s="167" t="s">
        <v>348</v>
      </c>
      <c r="AE133" s="167" t="s">
        <v>348</v>
      </c>
      <c r="AF133" s="167" t="s">
        <v>348</v>
      </c>
      <c r="AG133" s="167" t="s">
        <v>348</v>
      </c>
      <c r="AH133" s="176" t="s">
        <v>348</v>
      </c>
      <c r="AI133" s="1">
        <f t="shared" si="3"/>
        <v>0</v>
      </c>
    </row>
    <row r="134" spans="2:35" ht="15" customHeight="1">
      <c r="B134" s="4"/>
      <c r="C134" s="4"/>
      <c r="D134" s="146"/>
      <c r="E134" s="147"/>
      <c r="F134" s="148"/>
      <c r="G134" s="76"/>
      <c r="H134" s="149"/>
      <c r="I134" s="149"/>
      <c r="J134" s="149"/>
      <c r="K134" s="149"/>
      <c r="L134" s="149"/>
      <c r="M134" s="149"/>
      <c r="N134" s="150"/>
      <c r="O134" s="151"/>
      <c r="P134" s="152"/>
      <c r="Q134" s="153"/>
      <c r="R134" s="154"/>
      <c r="S134" s="153"/>
      <c r="T134" s="154"/>
      <c r="V134" s="21"/>
      <c r="W134" s="20"/>
      <c r="X134" s="161" t="s">
        <v>343</v>
      </c>
      <c r="Y134" s="161"/>
      <c r="Z134" s="161"/>
      <c r="AA134" s="76" t="s">
        <v>234</v>
      </c>
      <c r="AB134" s="167" t="s">
        <v>350</v>
      </c>
      <c r="AC134" s="167" t="s">
        <v>348</v>
      </c>
      <c r="AD134" s="167" t="s">
        <v>348</v>
      </c>
      <c r="AE134" s="167" t="s">
        <v>348</v>
      </c>
      <c r="AF134" s="167" t="s">
        <v>348</v>
      </c>
      <c r="AG134" s="167" t="s">
        <v>348</v>
      </c>
      <c r="AH134" s="176" t="s">
        <v>348</v>
      </c>
      <c r="AI134" s="1">
        <f t="shared" si="3"/>
        <v>0</v>
      </c>
    </row>
    <row r="135" spans="2:35" ht="15" customHeight="1">
      <c r="B135" s="4"/>
      <c r="C135" s="4"/>
      <c r="D135" s="146"/>
      <c r="E135" s="147"/>
      <c r="F135" s="148"/>
      <c r="G135" s="76"/>
      <c r="H135" s="149"/>
      <c r="I135" s="149"/>
      <c r="J135" s="149"/>
      <c r="K135" s="149"/>
      <c r="L135" s="149"/>
      <c r="M135" s="149"/>
      <c r="N135" s="150"/>
      <c r="O135" s="151"/>
      <c r="P135" s="152"/>
      <c r="Q135" s="153"/>
      <c r="R135" s="154"/>
      <c r="S135" s="153"/>
      <c r="T135" s="154"/>
      <c r="V135" s="21"/>
      <c r="W135" s="20"/>
      <c r="X135" s="161" t="s">
        <v>53</v>
      </c>
      <c r="Y135" s="161"/>
      <c r="Z135" s="161"/>
      <c r="AA135" s="76" t="s">
        <v>234</v>
      </c>
      <c r="AB135" s="167" t="s">
        <v>351</v>
      </c>
      <c r="AC135" s="167" t="s">
        <v>348</v>
      </c>
      <c r="AD135" s="167" t="s">
        <v>348</v>
      </c>
      <c r="AE135" s="167" t="s">
        <v>348</v>
      </c>
      <c r="AF135" s="167" t="s">
        <v>348</v>
      </c>
      <c r="AG135" s="167" t="s">
        <v>348</v>
      </c>
      <c r="AH135" s="176" t="s">
        <v>348</v>
      </c>
      <c r="AI135" s="1">
        <f t="shared" si="3"/>
        <v>0</v>
      </c>
    </row>
    <row r="136" spans="2:35" ht="15" customHeight="1">
      <c r="B136" s="4"/>
      <c r="C136" s="4"/>
      <c r="D136" s="146"/>
      <c r="E136" s="147"/>
      <c r="F136" s="148"/>
      <c r="G136" s="76"/>
      <c r="H136" s="149"/>
      <c r="I136" s="149"/>
      <c r="J136" s="149"/>
      <c r="K136" s="149"/>
      <c r="L136" s="149"/>
      <c r="M136" s="149"/>
      <c r="N136" s="150"/>
      <c r="O136" s="151"/>
      <c r="P136" s="152"/>
      <c r="Q136" s="153"/>
      <c r="R136" s="154"/>
      <c r="S136" s="153"/>
      <c r="T136" s="154"/>
      <c r="V136" s="21"/>
      <c r="W136" s="20"/>
      <c r="X136" s="161" t="s">
        <v>343</v>
      </c>
      <c r="Y136" s="161"/>
      <c r="Z136" s="161"/>
      <c r="AA136" s="76" t="s">
        <v>71</v>
      </c>
      <c r="AB136" s="167" t="s">
        <v>352</v>
      </c>
      <c r="AC136" s="167" t="s">
        <v>352</v>
      </c>
      <c r="AD136" s="167" t="s">
        <v>352</v>
      </c>
      <c r="AE136" s="167" t="s">
        <v>352</v>
      </c>
      <c r="AF136" s="167" t="s">
        <v>352</v>
      </c>
      <c r="AG136" s="167" t="s">
        <v>352</v>
      </c>
      <c r="AH136" s="176" t="s">
        <v>352</v>
      </c>
      <c r="AI136" s="1">
        <f t="shared" si="3"/>
        <v>0</v>
      </c>
    </row>
    <row r="137" spans="2:35" ht="15" customHeight="1">
      <c r="B137" s="4"/>
      <c r="C137" s="4"/>
      <c r="D137" s="146"/>
      <c r="E137" s="147"/>
      <c r="F137" s="148"/>
      <c r="G137" s="76"/>
      <c r="H137" s="149"/>
      <c r="I137" s="149"/>
      <c r="J137" s="149"/>
      <c r="K137" s="149"/>
      <c r="L137" s="149"/>
      <c r="M137" s="149"/>
      <c r="N137" s="150"/>
      <c r="O137" s="151"/>
      <c r="P137" s="152"/>
      <c r="Q137" s="153"/>
      <c r="R137" s="154"/>
      <c r="S137" s="153"/>
      <c r="T137" s="154"/>
      <c r="V137" s="21"/>
      <c r="W137" s="20"/>
      <c r="X137" s="161" t="s">
        <v>53</v>
      </c>
      <c r="Y137" s="161"/>
      <c r="Z137" s="161"/>
      <c r="AA137" s="76" t="s">
        <v>327</v>
      </c>
      <c r="AB137" s="167" t="s">
        <v>353</v>
      </c>
      <c r="AC137" s="167" t="s">
        <v>353</v>
      </c>
      <c r="AD137" s="167" t="s">
        <v>353</v>
      </c>
      <c r="AE137" s="167" t="s">
        <v>353</v>
      </c>
      <c r="AF137" s="167" t="s">
        <v>353</v>
      </c>
      <c r="AG137" s="167" t="s">
        <v>353</v>
      </c>
      <c r="AH137" s="176" t="s">
        <v>353</v>
      </c>
      <c r="AI137" s="1">
        <f t="shared" si="3"/>
        <v>0</v>
      </c>
    </row>
    <row r="138" spans="2:35" ht="15" customHeight="1">
      <c r="B138" s="4"/>
      <c r="C138" s="4"/>
      <c r="D138" s="146"/>
      <c r="E138" s="147"/>
      <c r="F138" s="148"/>
      <c r="G138" s="76"/>
      <c r="H138" s="149"/>
      <c r="I138" s="149"/>
      <c r="J138" s="149"/>
      <c r="K138" s="149"/>
      <c r="L138" s="149"/>
      <c r="M138" s="149"/>
      <c r="N138" s="150"/>
      <c r="O138" s="151"/>
      <c r="P138" s="152"/>
      <c r="Q138" s="153"/>
      <c r="R138" s="154"/>
      <c r="S138" s="153"/>
      <c r="T138" s="154"/>
      <c r="V138" s="21"/>
      <c r="W138" s="20"/>
      <c r="X138" s="161" t="s">
        <v>343</v>
      </c>
      <c r="Y138" s="161"/>
      <c r="Z138" s="161"/>
      <c r="AA138" s="76" t="s">
        <v>327</v>
      </c>
      <c r="AB138" s="167" t="s">
        <v>354</v>
      </c>
      <c r="AC138" s="167" t="s">
        <v>354</v>
      </c>
      <c r="AD138" s="167" t="s">
        <v>354</v>
      </c>
      <c r="AE138" s="167" t="s">
        <v>354</v>
      </c>
      <c r="AF138" s="167" t="s">
        <v>354</v>
      </c>
      <c r="AG138" s="167" t="s">
        <v>354</v>
      </c>
      <c r="AH138" s="176" t="s">
        <v>354</v>
      </c>
      <c r="AI138" s="1">
        <f t="shared" si="3"/>
        <v>0</v>
      </c>
    </row>
    <row r="139" spans="2:35" ht="15" customHeight="1">
      <c r="B139" s="4"/>
      <c r="C139" s="4"/>
      <c r="D139" s="146"/>
      <c r="E139" s="147"/>
      <c r="F139" s="148"/>
      <c r="G139" s="76"/>
      <c r="H139" s="149"/>
      <c r="I139" s="149"/>
      <c r="J139" s="149"/>
      <c r="K139" s="149"/>
      <c r="L139" s="149"/>
      <c r="M139" s="149"/>
      <c r="N139" s="150"/>
      <c r="O139" s="151"/>
      <c r="P139" s="152"/>
      <c r="Q139" s="153"/>
      <c r="R139" s="154"/>
      <c r="S139" s="153"/>
      <c r="T139" s="154"/>
      <c r="V139" s="21"/>
      <c r="W139" s="20"/>
      <c r="X139" s="161" t="s">
        <v>343</v>
      </c>
      <c r="Y139" s="161"/>
      <c r="Z139" s="161"/>
      <c r="AA139" s="76" t="s">
        <v>327</v>
      </c>
      <c r="AB139" s="167" t="s">
        <v>355</v>
      </c>
      <c r="AC139" s="167" t="s">
        <v>355</v>
      </c>
      <c r="AD139" s="167" t="s">
        <v>355</v>
      </c>
      <c r="AE139" s="167" t="s">
        <v>355</v>
      </c>
      <c r="AF139" s="167" t="s">
        <v>355</v>
      </c>
      <c r="AG139" s="167" t="s">
        <v>355</v>
      </c>
      <c r="AH139" s="176" t="s">
        <v>355</v>
      </c>
      <c r="AI139" s="1">
        <f t="shared" si="3"/>
        <v>0</v>
      </c>
    </row>
    <row r="140" spans="2:35" ht="15" customHeight="1">
      <c r="B140" s="4"/>
      <c r="C140" s="4"/>
      <c r="D140" s="146"/>
      <c r="E140" s="147"/>
      <c r="F140" s="148"/>
      <c r="G140" s="76"/>
      <c r="H140" s="149"/>
      <c r="I140" s="149"/>
      <c r="J140" s="149"/>
      <c r="K140" s="149"/>
      <c r="L140" s="149"/>
      <c r="M140" s="149"/>
      <c r="N140" s="150"/>
      <c r="O140" s="151"/>
      <c r="P140" s="152"/>
      <c r="Q140" s="153"/>
      <c r="R140" s="154"/>
      <c r="S140" s="153"/>
      <c r="T140" s="154"/>
      <c r="V140" s="21"/>
      <c r="W140" s="20"/>
      <c r="X140" s="161"/>
      <c r="Y140" s="161"/>
      <c r="Z140" s="161"/>
      <c r="AA140" s="76"/>
      <c r="AB140" s="167"/>
      <c r="AC140" s="167"/>
      <c r="AD140" s="167"/>
      <c r="AE140" s="167"/>
      <c r="AF140" s="167"/>
      <c r="AG140" s="167"/>
      <c r="AH140" s="176"/>
    </row>
    <row r="141" spans="2:35" ht="15" customHeight="1">
      <c r="B141" s="4"/>
      <c r="C141" s="4"/>
      <c r="D141" s="146"/>
      <c r="E141" s="147"/>
      <c r="F141" s="148"/>
      <c r="G141" s="76"/>
      <c r="H141" s="149"/>
      <c r="I141" s="149"/>
      <c r="J141" s="149"/>
      <c r="K141" s="149"/>
      <c r="L141" s="149"/>
      <c r="M141" s="149"/>
      <c r="N141" s="150"/>
      <c r="O141" s="151"/>
      <c r="P141" s="152"/>
      <c r="Q141" s="153"/>
      <c r="R141" s="154"/>
      <c r="S141" s="153"/>
      <c r="T141" s="154"/>
      <c r="V141" s="21"/>
      <c r="W141" s="20"/>
      <c r="X141" s="161" t="s">
        <v>356</v>
      </c>
      <c r="Y141" s="161"/>
      <c r="Z141" s="161"/>
      <c r="AA141" s="76" t="s">
        <v>234</v>
      </c>
      <c r="AB141" s="167" t="s">
        <v>357</v>
      </c>
      <c r="AC141" s="167" t="s">
        <v>357</v>
      </c>
      <c r="AD141" s="167" t="s">
        <v>357</v>
      </c>
      <c r="AE141" s="167" t="s">
        <v>357</v>
      </c>
      <c r="AF141" s="167" t="s">
        <v>357</v>
      </c>
      <c r="AG141" s="167" t="s">
        <v>357</v>
      </c>
      <c r="AH141" s="176" t="s">
        <v>357</v>
      </c>
      <c r="AI141" s="1">
        <f t="shared" ref="AI141:AI148" si="4">COUNTIF($H$24:$H$171,AB141)</f>
        <v>0</v>
      </c>
    </row>
    <row r="142" spans="2:35" ht="15" customHeight="1">
      <c r="B142" s="4"/>
      <c r="C142" s="4"/>
      <c r="D142" s="146"/>
      <c r="E142" s="147"/>
      <c r="F142" s="148"/>
      <c r="G142" s="76"/>
      <c r="H142" s="149"/>
      <c r="I142" s="149"/>
      <c r="J142" s="149"/>
      <c r="K142" s="149"/>
      <c r="L142" s="149"/>
      <c r="M142" s="149"/>
      <c r="N142" s="150"/>
      <c r="O142" s="151"/>
      <c r="P142" s="152"/>
      <c r="Q142" s="153"/>
      <c r="R142" s="154"/>
      <c r="S142" s="153"/>
      <c r="T142" s="154"/>
      <c r="V142" s="21"/>
      <c r="W142" s="20"/>
      <c r="X142" s="161" t="s">
        <v>356</v>
      </c>
      <c r="Y142" s="161"/>
      <c r="Z142" s="161"/>
      <c r="AA142" s="76" t="s">
        <v>234</v>
      </c>
      <c r="AB142" s="167" t="s">
        <v>358</v>
      </c>
      <c r="AC142" s="167" t="s">
        <v>358</v>
      </c>
      <c r="AD142" s="167" t="s">
        <v>358</v>
      </c>
      <c r="AE142" s="167" t="s">
        <v>358</v>
      </c>
      <c r="AF142" s="167" t="s">
        <v>358</v>
      </c>
      <c r="AG142" s="167" t="s">
        <v>358</v>
      </c>
      <c r="AH142" s="176" t="s">
        <v>358</v>
      </c>
      <c r="AI142" s="1">
        <f t="shared" si="4"/>
        <v>0</v>
      </c>
    </row>
    <row r="143" spans="2:35" ht="15" customHeight="1">
      <c r="B143" s="4"/>
      <c r="C143" s="4"/>
      <c r="D143" s="146"/>
      <c r="E143" s="147"/>
      <c r="F143" s="148"/>
      <c r="G143" s="76"/>
      <c r="H143" s="149"/>
      <c r="I143" s="149"/>
      <c r="J143" s="149"/>
      <c r="K143" s="149"/>
      <c r="L143" s="149"/>
      <c r="M143" s="149"/>
      <c r="N143" s="150"/>
      <c r="O143" s="151"/>
      <c r="P143" s="152"/>
      <c r="Q143" s="153"/>
      <c r="R143" s="154"/>
      <c r="S143" s="153"/>
      <c r="T143" s="154"/>
      <c r="V143" s="21"/>
      <c r="W143" s="20"/>
      <c r="X143" s="161" t="s">
        <v>356</v>
      </c>
      <c r="Y143" s="161"/>
      <c r="Z143" s="161"/>
      <c r="AA143" s="76" t="s">
        <v>234</v>
      </c>
      <c r="AB143" s="167" t="s">
        <v>359</v>
      </c>
      <c r="AC143" s="167" t="s">
        <v>359</v>
      </c>
      <c r="AD143" s="167" t="s">
        <v>359</v>
      </c>
      <c r="AE143" s="167" t="s">
        <v>359</v>
      </c>
      <c r="AF143" s="167" t="s">
        <v>359</v>
      </c>
      <c r="AG143" s="167" t="s">
        <v>359</v>
      </c>
      <c r="AH143" s="176" t="s">
        <v>359</v>
      </c>
      <c r="AI143" s="1">
        <f t="shared" si="4"/>
        <v>0</v>
      </c>
    </row>
    <row r="144" spans="2:35" ht="15" customHeight="1">
      <c r="B144" s="4"/>
      <c r="C144" s="4"/>
      <c r="D144" s="146"/>
      <c r="E144" s="147"/>
      <c r="F144" s="148"/>
      <c r="G144" s="76"/>
      <c r="H144" s="149"/>
      <c r="I144" s="149"/>
      <c r="J144" s="149"/>
      <c r="K144" s="149"/>
      <c r="L144" s="149"/>
      <c r="M144" s="149"/>
      <c r="N144" s="150"/>
      <c r="O144" s="151"/>
      <c r="P144" s="152"/>
      <c r="Q144" s="153"/>
      <c r="R144" s="154"/>
      <c r="S144" s="153"/>
      <c r="T144" s="154"/>
      <c r="V144" s="21"/>
      <c r="W144" s="20"/>
      <c r="X144" s="161"/>
      <c r="Y144" s="161"/>
      <c r="Z144" s="161"/>
      <c r="AA144" s="76"/>
      <c r="AB144" s="167"/>
      <c r="AC144" s="167" t="s">
        <v>360</v>
      </c>
      <c r="AD144" s="167" t="s">
        <v>360</v>
      </c>
      <c r="AE144" s="167" t="s">
        <v>360</v>
      </c>
      <c r="AF144" s="167" t="s">
        <v>360</v>
      </c>
      <c r="AG144" s="167" t="s">
        <v>360</v>
      </c>
      <c r="AH144" s="176" t="s">
        <v>360</v>
      </c>
      <c r="AI144" s="1">
        <f t="shared" si="4"/>
        <v>0</v>
      </c>
    </row>
    <row r="145" spans="2:35" ht="15" customHeight="1">
      <c r="B145" s="4"/>
      <c r="C145" s="4"/>
      <c r="D145" s="146"/>
      <c r="E145" s="147"/>
      <c r="F145" s="148"/>
      <c r="G145" s="76"/>
      <c r="H145" s="149"/>
      <c r="I145" s="149"/>
      <c r="J145" s="149"/>
      <c r="K145" s="149"/>
      <c r="L145" s="149"/>
      <c r="M145" s="149"/>
      <c r="N145" s="150"/>
      <c r="O145" s="151"/>
      <c r="P145" s="152"/>
      <c r="Q145" s="153"/>
      <c r="R145" s="154"/>
      <c r="S145" s="153"/>
      <c r="T145" s="154"/>
      <c r="V145" s="21"/>
      <c r="W145" s="20"/>
      <c r="X145" s="161" t="s">
        <v>356</v>
      </c>
      <c r="Y145" s="161"/>
      <c r="Z145" s="161"/>
      <c r="AA145" s="76" t="s">
        <v>250</v>
      </c>
      <c r="AB145" s="167" t="s">
        <v>361</v>
      </c>
      <c r="AC145" s="167" t="s">
        <v>361</v>
      </c>
      <c r="AD145" s="167" t="s">
        <v>361</v>
      </c>
      <c r="AE145" s="167" t="s">
        <v>361</v>
      </c>
      <c r="AF145" s="167" t="s">
        <v>361</v>
      </c>
      <c r="AG145" s="167" t="s">
        <v>361</v>
      </c>
      <c r="AH145" s="176" t="s">
        <v>361</v>
      </c>
      <c r="AI145" s="1">
        <f t="shared" si="4"/>
        <v>0</v>
      </c>
    </row>
    <row r="146" spans="2:35" ht="15" customHeight="1">
      <c r="B146" s="4"/>
      <c r="C146" s="4"/>
      <c r="D146" s="146"/>
      <c r="E146" s="147"/>
      <c r="F146" s="148"/>
      <c r="G146" s="76"/>
      <c r="H146" s="149"/>
      <c r="I146" s="149"/>
      <c r="J146" s="149"/>
      <c r="K146" s="149"/>
      <c r="L146" s="149"/>
      <c r="M146" s="149"/>
      <c r="N146" s="150"/>
      <c r="O146" s="151"/>
      <c r="P146" s="152"/>
      <c r="Q146" s="153"/>
      <c r="R146" s="154"/>
      <c r="S146" s="153"/>
      <c r="T146" s="154"/>
      <c r="V146" s="21"/>
      <c r="W146" s="20"/>
      <c r="X146" s="161" t="s">
        <v>356</v>
      </c>
      <c r="Y146" s="161"/>
      <c r="Z146" s="161"/>
      <c r="AA146" s="76" t="s">
        <v>250</v>
      </c>
      <c r="AB146" s="167" t="s">
        <v>362</v>
      </c>
      <c r="AC146" s="167" t="s">
        <v>363</v>
      </c>
      <c r="AD146" s="167" t="s">
        <v>363</v>
      </c>
      <c r="AE146" s="167" t="s">
        <v>363</v>
      </c>
      <c r="AF146" s="167" t="s">
        <v>363</v>
      </c>
      <c r="AG146" s="167" t="s">
        <v>363</v>
      </c>
      <c r="AH146" s="176" t="s">
        <v>363</v>
      </c>
      <c r="AI146" s="1">
        <f t="shared" si="4"/>
        <v>0</v>
      </c>
    </row>
    <row r="147" spans="2:35" ht="15" customHeight="1">
      <c r="B147" s="4"/>
      <c r="C147" s="4"/>
      <c r="D147" s="146"/>
      <c r="E147" s="147"/>
      <c r="F147" s="148"/>
      <c r="G147" s="76"/>
      <c r="H147" s="149"/>
      <c r="I147" s="149"/>
      <c r="J147" s="149"/>
      <c r="K147" s="149"/>
      <c r="L147" s="149"/>
      <c r="M147" s="149"/>
      <c r="N147" s="150"/>
      <c r="O147" s="151"/>
      <c r="P147" s="152"/>
      <c r="Q147" s="153"/>
      <c r="R147" s="154"/>
      <c r="S147" s="153"/>
      <c r="T147" s="154"/>
      <c r="V147" s="21"/>
      <c r="W147" s="20"/>
      <c r="X147" s="161" t="s">
        <v>356</v>
      </c>
      <c r="Y147" s="161"/>
      <c r="Z147" s="161"/>
      <c r="AA147" s="76" t="s">
        <v>250</v>
      </c>
      <c r="AB147" s="167" t="s">
        <v>364</v>
      </c>
      <c r="AC147" s="167" t="s">
        <v>363</v>
      </c>
      <c r="AD147" s="167" t="s">
        <v>363</v>
      </c>
      <c r="AE147" s="167" t="s">
        <v>363</v>
      </c>
      <c r="AF147" s="167" t="s">
        <v>363</v>
      </c>
      <c r="AG147" s="167" t="s">
        <v>363</v>
      </c>
      <c r="AH147" s="176" t="s">
        <v>363</v>
      </c>
      <c r="AI147" s="1">
        <f t="shared" si="4"/>
        <v>0</v>
      </c>
    </row>
    <row r="148" spans="2:35" ht="15" customHeight="1">
      <c r="B148" s="4"/>
      <c r="C148" s="4"/>
      <c r="D148" s="146"/>
      <c r="E148" s="147"/>
      <c r="F148" s="148"/>
      <c r="G148" s="76"/>
      <c r="H148" s="149"/>
      <c r="I148" s="149"/>
      <c r="J148" s="149"/>
      <c r="K148" s="149"/>
      <c r="L148" s="149"/>
      <c r="M148" s="149"/>
      <c r="N148" s="150"/>
      <c r="O148" s="151"/>
      <c r="P148" s="152"/>
      <c r="Q148" s="153"/>
      <c r="R148" s="154"/>
      <c r="S148" s="153"/>
      <c r="T148" s="154"/>
      <c r="V148" s="21"/>
      <c r="W148" s="20"/>
      <c r="X148" s="161" t="s">
        <v>356</v>
      </c>
      <c r="Y148" s="161"/>
      <c r="Z148" s="161"/>
      <c r="AA148" s="76" t="s">
        <v>250</v>
      </c>
      <c r="AB148" s="167" t="s">
        <v>365</v>
      </c>
      <c r="AC148" s="167" t="s">
        <v>365</v>
      </c>
      <c r="AD148" s="167" t="s">
        <v>365</v>
      </c>
      <c r="AE148" s="167" t="s">
        <v>365</v>
      </c>
      <c r="AF148" s="167" t="s">
        <v>365</v>
      </c>
      <c r="AG148" s="167" t="s">
        <v>365</v>
      </c>
      <c r="AH148" s="176" t="s">
        <v>365</v>
      </c>
      <c r="AI148" s="1">
        <f t="shared" si="4"/>
        <v>0</v>
      </c>
    </row>
    <row r="149" spans="2:35" ht="15" customHeight="1">
      <c r="B149" s="4"/>
      <c r="C149" s="4"/>
      <c r="D149" s="146"/>
      <c r="E149" s="147"/>
      <c r="F149" s="148"/>
      <c r="G149" s="76"/>
      <c r="H149" s="149"/>
      <c r="I149" s="149"/>
      <c r="J149" s="149"/>
      <c r="K149" s="149"/>
      <c r="L149" s="149"/>
      <c r="M149" s="149"/>
      <c r="N149" s="150"/>
      <c r="O149" s="151"/>
      <c r="P149" s="152"/>
      <c r="Q149" s="153"/>
      <c r="R149" s="154"/>
      <c r="S149" s="153"/>
      <c r="T149" s="154"/>
      <c r="V149" s="21"/>
      <c r="W149" s="20"/>
      <c r="X149" s="161"/>
      <c r="Y149" s="161"/>
      <c r="Z149" s="161"/>
      <c r="AA149" s="76"/>
      <c r="AB149" s="167"/>
      <c r="AC149" s="167"/>
      <c r="AD149" s="167"/>
      <c r="AE149" s="167"/>
      <c r="AF149" s="167"/>
      <c r="AG149" s="167"/>
      <c r="AH149" s="176"/>
    </row>
    <row r="150" spans="2:35" ht="15" customHeight="1">
      <c r="B150" s="4"/>
      <c r="C150" s="4"/>
      <c r="D150" s="146"/>
      <c r="E150" s="147"/>
      <c r="F150" s="148"/>
      <c r="G150" s="76"/>
      <c r="H150" s="149"/>
      <c r="I150" s="149"/>
      <c r="J150" s="149"/>
      <c r="K150" s="149"/>
      <c r="L150" s="149"/>
      <c r="M150" s="149"/>
      <c r="N150" s="150"/>
      <c r="O150" s="151"/>
      <c r="P150" s="152"/>
      <c r="Q150" s="153"/>
      <c r="R150" s="154"/>
      <c r="S150" s="153"/>
      <c r="T150" s="154"/>
      <c r="V150" s="21"/>
      <c r="W150" s="20"/>
      <c r="X150" s="161" t="s">
        <v>370</v>
      </c>
      <c r="Y150" s="161"/>
      <c r="Z150" s="161"/>
      <c r="AA150" s="76" t="s">
        <v>234</v>
      </c>
      <c r="AB150" s="167" t="s">
        <v>371</v>
      </c>
      <c r="AC150" s="167" t="s">
        <v>371</v>
      </c>
      <c r="AD150" s="167" t="s">
        <v>371</v>
      </c>
      <c r="AE150" s="167" t="s">
        <v>371</v>
      </c>
      <c r="AF150" s="167" t="s">
        <v>371</v>
      </c>
      <c r="AG150" s="167" t="s">
        <v>371</v>
      </c>
      <c r="AH150" s="176" t="s">
        <v>371</v>
      </c>
      <c r="AI150" s="1">
        <f t="shared" ref="AI150:AI161" si="5">COUNTIF($H$24:$H$171,AB150)</f>
        <v>0</v>
      </c>
    </row>
    <row r="151" spans="2:35" ht="15" customHeight="1">
      <c r="B151" s="4"/>
      <c r="C151" s="4"/>
      <c r="D151" s="146"/>
      <c r="E151" s="147"/>
      <c r="F151" s="148"/>
      <c r="G151" s="76"/>
      <c r="H151" s="149"/>
      <c r="I151" s="149"/>
      <c r="J151" s="149"/>
      <c r="K151" s="149"/>
      <c r="L151" s="149"/>
      <c r="M151" s="149"/>
      <c r="N151" s="150"/>
      <c r="O151" s="151"/>
      <c r="P151" s="152"/>
      <c r="Q151" s="153"/>
      <c r="R151" s="154"/>
      <c r="S151" s="153"/>
      <c r="T151" s="154"/>
      <c r="V151" s="21"/>
      <c r="W151" s="20"/>
      <c r="X151" s="161" t="s">
        <v>370</v>
      </c>
      <c r="Y151" s="161"/>
      <c r="Z151" s="161"/>
      <c r="AA151" s="76" t="s">
        <v>234</v>
      </c>
      <c r="AB151" s="167" t="s">
        <v>372</v>
      </c>
      <c r="AC151" s="167" t="s">
        <v>372</v>
      </c>
      <c r="AD151" s="167" t="s">
        <v>372</v>
      </c>
      <c r="AE151" s="167" t="s">
        <v>372</v>
      </c>
      <c r="AF151" s="167" t="s">
        <v>372</v>
      </c>
      <c r="AG151" s="167" t="s">
        <v>372</v>
      </c>
      <c r="AH151" s="176" t="s">
        <v>372</v>
      </c>
      <c r="AI151" s="1">
        <f t="shared" si="5"/>
        <v>0</v>
      </c>
    </row>
    <row r="152" spans="2:35" ht="15" customHeight="1">
      <c r="B152" s="4"/>
      <c r="C152" s="4"/>
      <c r="D152" s="146"/>
      <c r="E152" s="147"/>
      <c r="F152" s="148"/>
      <c r="G152" s="76"/>
      <c r="H152" s="149"/>
      <c r="I152" s="149"/>
      <c r="J152" s="149"/>
      <c r="K152" s="149"/>
      <c r="L152" s="149"/>
      <c r="M152" s="149"/>
      <c r="N152" s="150"/>
      <c r="O152" s="151"/>
      <c r="P152" s="152"/>
      <c r="Q152" s="153"/>
      <c r="R152" s="154"/>
      <c r="S152" s="153"/>
      <c r="T152" s="154"/>
      <c r="V152" s="21"/>
      <c r="W152" s="20"/>
      <c r="X152" s="161" t="s">
        <v>370</v>
      </c>
      <c r="Y152" s="161"/>
      <c r="Z152" s="161"/>
      <c r="AA152" s="76" t="s">
        <v>234</v>
      </c>
      <c r="AB152" s="167" t="s">
        <v>373</v>
      </c>
      <c r="AC152" s="167" t="s">
        <v>373</v>
      </c>
      <c r="AD152" s="167" t="s">
        <v>373</v>
      </c>
      <c r="AE152" s="167" t="s">
        <v>373</v>
      </c>
      <c r="AF152" s="167" t="s">
        <v>373</v>
      </c>
      <c r="AG152" s="167" t="s">
        <v>373</v>
      </c>
      <c r="AH152" s="176" t="s">
        <v>373</v>
      </c>
      <c r="AI152" s="1">
        <f t="shared" si="5"/>
        <v>0</v>
      </c>
    </row>
    <row r="153" spans="2:35" ht="15" customHeight="1">
      <c r="B153" s="4"/>
      <c r="C153" s="4"/>
      <c r="D153" s="146"/>
      <c r="E153" s="147"/>
      <c r="F153" s="148"/>
      <c r="G153" s="76"/>
      <c r="H153" s="149"/>
      <c r="I153" s="149"/>
      <c r="J153" s="149"/>
      <c r="K153" s="149"/>
      <c r="L153" s="149"/>
      <c r="M153" s="149"/>
      <c r="N153" s="150"/>
      <c r="O153" s="151"/>
      <c r="P153" s="152"/>
      <c r="Q153" s="153"/>
      <c r="R153" s="154"/>
      <c r="S153" s="153"/>
      <c r="T153" s="154"/>
      <c r="V153" s="21"/>
      <c r="W153" s="20"/>
      <c r="X153" s="161" t="s">
        <v>370</v>
      </c>
      <c r="Y153" s="161"/>
      <c r="Z153" s="161"/>
      <c r="AA153" s="76" t="s">
        <v>234</v>
      </c>
      <c r="AB153" s="167" t="s">
        <v>374</v>
      </c>
      <c r="AC153" s="167" t="s">
        <v>374</v>
      </c>
      <c r="AD153" s="167" t="s">
        <v>374</v>
      </c>
      <c r="AE153" s="167" t="s">
        <v>374</v>
      </c>
      <c r="AF153" s="167" t="s">
        <v>374</v>
      </c>
      <c r="AG153" s="167" t="s">
        <v>374</v>
      </c>
      <c r="AH153" s="176" t="s">
        <v>374</v>
      </c>
      <c r="AI153" s="1">
        <f t="shared" si="5"/>
        <v>0</v>
      </c>
    </row>
    <row r="154" spans="2:35" ht="15" customHeight="1">
      <c r="B154" s="4"/>
      <c r="C154" s="4"/>
      <c r="D154" s="146"/>
      <c r="E154" s="147"/>
      <c r="F154" s="148"/>
      <c r="G154" s="76"/>
      <c r="H154" s="149"/>
      <c r="I154" s="149"/>
      <c r="J154" s="149"/>
      <c r="K154" s="149"/>
      <c r="L154" s="149"/>
      <c r="M154" s="149"/>
      <c r="N154" s="150"/>
      <c r="O154" s="151"/>
      <c r="P154" s="152"/>
      <c r="Q154" s="153"/>
      <c r="R154" s="154"/>
      <c r="S154" s="153"/>
      <c r="T154" s="154"/>
      <c r="V154" s="21"/>
      <c r="W154" s="20"/>
      <c r="X154" s="161" t="s">
        <v>370</v>
      </c>
      <c r="Y154" s="161"/>
      <c r="Z154" s="161"/>
      <c r="AA154" s="76" t="s">
        <v>234</v>
      </c>
      <c r="AB154" s="167" t="s">
        <v>375</v>
      </c>
      <c r="AC154" s="167" t="s">
        <v>376</v>
      </c>
      <c r="AD154" s="167" t="s">
        <v>376</v>
      </c>
      <c r="AE154" s="167" t="s">
        <v>376</v>
      </c>
      <c r="AF154" s="167" t="s">
        <v>376</v>
      </c>
      <c r="AG154" s="167" t="s">
        <v>376</v>
      </c>
      <c r="AH154" s="176" t="s">
        <v>376</v>
      </c>
      <c r="AI154" s="1">
        <f t="shared" si="5"/>
        <v>0</v>
      </c>
    </row>
    <row r="155" spans="2:35" ht="15" customHeight="1">
      <c r="B155" s="4"/>
      <c r="C155" s="4"/>
      <c r="D155" s="146"/>
      <c r="E155" s="147"/>
      <c r="F155" s="148"/>
      <c r="G155" s="76"/>
      <c r="H155" s="149"/>
      <c r="I155" s="149"/>
      <c r="J155" s="149"/>
      <c r="K155" s="149"/>
      <c r="L155" s="149"/>
      <c r="M155" s="149"/>
      <c r="N155" s="150"/>
      <c r="O155" s="151"/>
      <c r="P155" s="152"/>
      <c r="Q155" s="153"/>
      <c r="R155" s="154"/>
      <c r="S155" s="153"/>
      <c r="T155" s="154"/>
      <c r="V155" s="21"/>
      <c r="W155" s="20"/>
      <c r="X155" s="161" t="s">
        <v>370</v>
      </c>
      <c r="Y155" s="161"/>
      <c r="Z155" s="161"/>
      <c r="AA155" s="76" t="s">
        <v>234</v>
      </c>
      <c r="AB155" s="167" t="s">
        <v>377</v>
      </c>
      <c r="AC155" s="167" t="s">
        <v>376</v>
      </c>
      <c r="AD155" s="167" t="s">
        <v>376</v>
      </c>
      <c r="AE155" s="167" t="s">
        <v>376</v>
      </c>
      <c r="AF155" s="167" t="s">
        <v>376</v>
      </c>
      <c r="AG155" s="167" t="s">
        <v>376</v>
      </c>
      <c r="AH155" s="176" t="s">
        <v>376</v>
      </c>
      <c r="AI155" s="1">
        <f t="shared" si="5"/>
        <v>0</v>
      </c>
    </row>
    <row r="156" spans="2:35" ht="15" customHeight="1">
      <c r="B156" s="4"/>
      <c r="C156" s="4"/>
      <c r="D156" s="146"/>
      <c r="E156" s="147"/>
      <c r="F156" s="148"/>
      <c r="G156" s="76"/>
      <c r="H156" s="149"/>
      <c r="I156" s="149"/>
      <c r="J156" s="149"/>
      <c r="K156" s="149"/>
      <c r="L156" s="149"/>
      <c r="M156" s="149"/>
      <c r="N156" s="150"/>
      <c r="O156" s="151"/>
      <c r="P156" s="152"/>
      <c r="Q156" s="153"/>
      <c r="R156" s="154"/>
      <c r="S156" s="153"/>
      <c r="T156" s="154"/>
      <c r="V156" s="21"/>
      <c r="W156" s="20"/>
      <c r="X156" s="161" t="s">
        <v>370</v>
      </c>
      <c r="Y156" s="161"/>
      <c r="Z156" s="161"/>
      <c r="AA156" s="76" t="s">
        <v>234</v>
      </c>
      <c r="AB156" s="167" t="s">
        <v>416</v>
      </c>
      <c r="AC156" s="167" t="s">
        <v>378</v>
      </c>
      <c r="AD156" s="167" t="s">
        <v>378</v>
      </c>
      <c r="AE156" s="167" t="s">
        <v>378</v>
      </c>
      <c r="AF156" s="167" t="s">
        <v>378</v>
      </c>
      <c r="AG156" s="167" t="s">
        <v>378</v>
      </c>
      <c r="AH156" s="176" t="s">
        <v>378</v>
      </c>
      <c r="AI156" s="1">
        <f t="shared" si="5"/>
        <v>0</v>
      </c>
    </row>
    <row r="157" spans="2:35" ht="15" customHeight="1">
      <c r="B157" s="4"/>
      <c r="C157" s="4"/>
      <c r="D157" s="146"/>
      <c r="E157" s="147"/>
      <c r="F157" s="148"/>
      <c r="G157" s="76"/>
      <c r="H157" s="149"/>
      <c r="I157" s="149"/>
      <c r="J157" s="149"/>
      <c r="K157" s="149"/>
      <c r="L157" s="149"/>
      <c r="M157" s="149"/>
      <c r="N157" s="150"/>
      <c r="O157" s="151"/>
      <c r="P157" s="152"/>
      <c r="Q157" s="153"/>
      <c r="R157" s="154"/>
      <c r="S157" s="153"/>
      <c r="T157" s="154"/>
      <c r="V157" s="21"/>
      <c r="W157" s="20"/>
      <c r="X157" s="161" t="s">
        <v>370</v>
      </c>
      <c r="Y157" s="161"/>
      <c r="Z157" s="161"/>
      <c r="AA157" s="76" t="s">
        <v>234</v>
      </c>
      <c r="AB157" s="167" t="s">
        <v>379</v>
      </c>
      <c r="AC157" s="167" t="s">
        <v>378</v>
      </c>
      <c r="AD157" s="167" t="s">
        <v>378</v>
      </c>
      <c r="AE157" s="167" t="s">
        <v>378</v>
      </c>
      <c r="AF157" s="167" t="s">
        <v>378</v>
      </c>
      <c r="AG157" s="167" t="s">
        <v>378</v>
      </c>
      <c r="AH157" s="176" t="s">
        <v>378</v>
      </c>
      <c r="AI157" s="1">
        <f t="shared" si="5"/>
        <v>0</v>
      </c>
    </row>
    <row r="158" spans="2:35" ht="15" customHeight="1">
      <c r="B158" s="4"/>
      <c r="C158" s="4"/>
      <c r="D158" s="146"/>
      <c r="E158" s="147"/>
      <c r="F158" s="148"/>
      <c r="G158" s="76"/>
      <c r="H158" s="149"/>
      <c r="I158" s="149"/>
      <c r="J158" s="149"/>
      <c r="K158" s="149"/>
      <c r="L158" s="149"/>
      <c r="M158" s="149"/>
      <c r="N158" s="150"/>
      <c r="O158" s="151"/>
      <c r="P158" s="152"/>
      <c r="Q158" s="153"/>
      <c r="R158" s="154"/>
      <c r="S158" s="153"/>
      <c r="T158" s="154"/>
      <c r="V158" s="21"/>
      <c r="W158" s="20"/>
      <c r="X158" s="161" t="s">
        <v>370</v>
      </c>
      <c r="Y158" s="161"/>
      <c r="Z158" s="161"/>
      <c r="AA158" s="76" t="s">
        <v>234</v>
      </c>
      <c r="AB158" s="167" t="s">
        <v>380</v>
      </c>
      <c r="AC158" s="167" t="s">
        <v>378</v>
      </c>
      <c r="AD158" s="167" t="s">
        <v>378</v>
      </c>
      <c r="AE158" s="167" t="s">
        <v>378</v>
      </c>
      <c r="AF158" s="167" t="s">
        <v>378</v>
      </c>
      <c r="AG158" s="167" t="s">
        <v>378</v>
      </c>
      <c r="AH158" s="176" t="s">
        <v>378</v>
      </c>
      <c r="AI158" s="1">
        <f t="shared" si="5"/>
        <v>0</v>
      </c>
    </row>
    <row r="159" spans="2:35" ht="15" customHeight="1">
      <c r="B159" s="4"/>
      <c r="C159" s="4"/>
      <c r="D159" s="146"/>
      <c r="E159" s="147"/>
      <c r="F159" s="148"/>
      <c r="G159" s="76"/>
      <c r="H159" s="149"/>
      <c r="I159" s="149"/>
      <c r="J159" s="149"/>
      <c r="K159" s="149"/>
      <c r="L159" s="149"/>
      <c r="M159" s="149"/>
      <c r="N159" s="150"/>
      <c r="O159" s="151"/>
      <c r="P159" s="152"/>
      <c r="Q159" s="153"/>
      <c r="R159" s="154"/>
      <c r="S159" s="153"/>
      <c r="T159" s="154"/>
      <c r="V159" s="21"/>
      <c r="W159" s="20"/>
      <c r="X159" s="161" t="s">
        <v>370</v>
      </c>
      <c r="Y159" s="161"/>
      <c r="Z159" s="161"/>
      <c r="AA159" s="76" t="s">
        <v>250</v>
      </c>
      <c r="AB159" s="167" t="s">
        <v>381</v>
      </c>
      <c r="AC159" s="167" t="s">
        <v>381</v>
      </c>
      <c r="AD159" s="167" t="s">
        <v>381</v>
      </c>
      <c r="AE159" s="167" t="s">
        <v>381</v>
      </c>
      <c r="AF159" s="167" t="s">
        <v>381</v>
      </c>
      <c r="AG159" s="167" t="s">
        <v>381</v>
      </c>
      <c r="AH159" s="176" t="s">
        <v>381</v>
      </c>
      <c r="AI159" s="1">
        <f t="shared" si="5"/>
        <v>0</v>
      </c>
    </row>
    <row r="160" spans="2:35" ht="15" customHeight="1">
      <c r="B160" s="4"/>
      <c r="C160" s="4"/>
      <c r="D160" s="146"/>
      <c r="E160" s="147"/>
      <c r="F160" s="148"/>
      <c r="G160" s="76"/>
      <c r="H160" s="149"/>
      <c r="I160" s="149"/>
      <c r="J160" s="149"/>
      <c r="K160" s="149"/>
      <c r="L160" s="149"/>
      <c r="M160" s="149"/>
      <c r="N160" s="150"/>
      <c r="O160" s="151"/>
      <c r="P160" s="152"/>
      <c r="Q160" s="153"/>
      <c r="R160" s="154"/>
      <c r="S160" s="153"/>
      <c r="T160" s="154"/>
      <c r="V160" s="21"/>
      <c r="W160" s="20"/>
      <c r="X160" s="161" t="s">
        <v>370</v>
      </c>
      <c r="Y160" s="161"/>
      <c r="Z160" s="161"/>
      <c r="AA160" s="76" t="s">
        <v>250</v>
      </c>
      <c r="AB160" s="167" t="s">
        <v>382</v>
      </c>
      <c r="AC160" s="167" t="s">
        <v>382</v>
      </c>
      <c r="AD160" s="167" t="s">
        <v>382</v>
      </c>
      <c r="AE160" s="167" t="s">
        <v>382</v>
      </c>
      <c r="AF160" s="167" t="s">
        <v>382</v>
      </c>
      <c r="AG160" s="167" t="s">
        <v>382</v>
      </c>
      <c r="AH160" s="176" t="s">
        <v>382</v>
      </c>
      <c r="AI160" s="1">
        <f t="shared" si="5"/>
        <v>0</v>
      </c>
    </row>
    <row r="161" spans="1:35" ht="15" customHeight="1">
      <c r="B161" s="4"/>
      <c r="C161" s="4"/>
      <c r="D161" s="146"/>
      <c r="E161" s="147"/>
      <c r="F161" s="148"/>
      <c r="G161" s="76"/>
      <c r="H161" s="149"/>
      <c r="I161" s="149"/>
      <c r="J161" s="149"/>
      <c r="K161" s="149"/>
      <c r="L161" s="149"/>
      <c r="M161" s="149"/>
      <c r="N161" s="150"/>
      <c r="O161" s="151"/>
      <c r="P161" s="152"/>
      <c r="Q161" s="153"/>
      <c r="R161" s="154"/>
      <c r="S161" s="153"/>
      <c r="T161" s="154"/>
      <c r="V161" s="21"/>
      <c r="W161" s="20"/>
      <c r="X161" s="161" t="s">
        <v>370</v>
      </c>
      <c r="Y161" s="161"/>
      <c r="Z161" s="161"/>
      <c r="AA161" s="76" t="s">
        <v>250</v>
      </c>
      <c r="AB161" s="167" t="s">
        <v>383</v>
      </c>
      <c r="AC161" s="167" t="s">
        <v>383</v>
      </c>
      <c r="AD161" s="167" t="s">
        <v>383</v>
      </c>
      <c r="AE161" s="167" t="s">
        <v>383</v>
      </c>
      <c r="AF161" s="167" t="s">
        <v>383</v>
      </c>
      <c r="AG161" s="167" t="s">
        <v>383</v>
      </c>
      <c r="AH161" s="176" t="s">
        <v>383</v>
      </c>
      <c r="AI161" s="1">
        <f t="shared" si="5"/>
        <v>0</v>
      </c>
    </row>
    <row r="162" spans="1:35" ht="15" customHeight="1">
      <c r="B162" s="4"/>
      <c r="C162" s="4"/>
      <c r="D162" s="146"/>
      <c r="E162" s="147"/>
      <c r="F162" s="148"/>
      <c r="G162" s="76"/>
      <c r="H162" s="149"/>
      <c r="I162" s="149"/>
      <c r="J162" s="149"/>
      <c r="K162" s="149"/>
      <c r="L162" s="149"/>
      <c r="M162" s="149"/>
      <c r="N162" s="150"/>
      <c r="O162" s="151"/>
      <c r="P162" s="152"/>
      <c r="Q162" s="153"/>
      <c r="R162" s="154"/>
      <c r="S162" s="153"/>
      <c r="T162" s="154"/>
      <c r="V162" s="21"/>
      <c r="W162" s="20"/>
      <c r="X162" s="161"/>
      <c r="Y162" s="161"/>
      <c r="Z162" s="161"/>
      <c r="AA162" s="76"/>
      <c r="AB162" s="167"/>
      <c r="AC162" s="167"/>
      <c r="AD162" s="167"/>
      <c r="AE162" s="167"/>
      <c r="AF162" s="167"/>
      <c r="AG162" s="167"/>
      <c r="AH162" s="176"/>
    </row>
    <row r="163" spans="1:35" ht="15" customHeight="1">
      <c r="B163" s="4"/>
      <c r="C163" s="4"/>
      <c r="D163" s="146"/>
      <c r="E163" s="147"/>
      <c r="F163" s="148"/>
      <c r="G163" s="76"/>
      <c r="H163" s="149"/>
      <c r="I163" s="149"/>
      <c r="J163" s="149"/>
      <c r="K163" s="149"/>
      <c r="L163" s="149"/>
      <c r="M163" s="149"/>
      <c r="N163" s="150"/>
      <c r="O163" s="151"/>
      <c r="P163" s="152"/>
      <c r="Q163" s="153"/>
      <c r="R163" s="154"/>
      <c r="S163" s="153"/>
      <c r="T163" s="154"/>
      <c r="V163" s="21"/>
      <c r="W163" s="20"/>
      <c r="X163" s="161" t="s">
        <v>384</v>
      </c>
      <c r="Y163" s="161"/>
      <c r="Z163" s="161"/>
      <c r="AA163" s="76" t="s">
        <v>234</v>
      </c>
      <c r="AB163" s="167" t="s">
        <v>385</v>
      </c>
      <c r="AC163" s="167" t="s">
        <v>385</v>
      </c>
      <c r="AD163" s="167" t="s">
        <v>385</v>
      </c>
      <c r="AE163" s="167" t="s">
        <v>385</v>
      </c>
      <c r="AF163" s="167" t="s">
        <v>385</v>
      </c>
      <c r="AG163" s="167" t="s">
        <v>385</v>
      </c>
      <c r="AH163" s="176" t="s">
        <v>385</v>
      </c>
      <c r="AI163" s="1">
        <f t="shared" ref="AI163:AI173" si="6">COUNTIF($H$24:$H$171,AB163)</f>
        <v>0</v>
      </c>
    </row>
    <row r="164" spans="1:35" ht="15" customHeight="1">
      <c r="B164" s="4"/>
      <c r="C164" s="4"/>
      <c r="D164" s="146"/>
      <c r="E164" s="147"/>
      <c r="F164" s="148"/>
      <c r="G164" s="76"/>
      <c r="H164" s="149"/>
      <c r="I164" s="149"/>
      <c r="J164" s="149"/>
      <c r="K164" s="149"/>
      <c r="L164" s="149"/>
      <c r="M164" s="149"/>
      <c r="N164" s="150"/>
      <c r="O164" s="151"/>
      <c r="P164" s="152"/>
      <c r="Q164" s="153"/>
      <c r="R164" s="154"/>
      <c r="S164" s="153"/>
      <c r="T164" s="154"/>
      <c r="V164" s="21"/>
      <c r="W164" s="20"/>
      <c r="X164" s="161" t="s">
        <v>384</v>
      </c>
      <c r="Y164" s="161"/>
      <c r="Z164" s="161"/>
      <c r="AA164" s="76" t="s">
        <v>234</v>
      </c>
      <c r="AB164" s="167" t="s">
        <v>386</v>
      </c>
      <c r="AC164" s="167" t="s">
        <v>386</v>
      </c>
      <c r="AD164" s="167" t="s">
        <v>386</v>
      </c>
      <c r="AE164" s="167" t="s">
        <v>386</v>
      </c>
      <c r="AF164" s="167" t="s">
        <v>386</v>
      </c>
      <c r="AG164" s="167" t="s">
        <v>386</v>
      </c>
      <c r="AH164" s="176" t="s">
        <v>386</v>
      </c>
      <c r="AI164" s="1">
        <f t="shared" si="6"/>
        <v>0</v>
      </c>
    </row>
    <row r="165" spans="1:35" ht="15" customHeight="1">
      <c r="B165" s="4"/>
      <c r="C165" s="4"/>
      <c r="D165" s="146"/>
      <c r="E165" s="147"/>
      <c r="F165" s="148"/>
      <c r="G165" s="76"/>
      <c r="H165" s="149"/>
      <c r="I165" s="149"/>
      <c r="J165" s="149"/>
      <c r="K165" s="149"/>
      <c r="L165" s="149"/>
      <c r="M165" s="149"/>
      <c r="N165" s="150"/>
      <c r="O165" s="151"/>
      <c r="P165" s="152"/>
      <c r="Q165" s="153"/>
      <c r="R165" s="154"/>
      <c r="S165" s="153"/>
      <c r="T165" s="154"/>
      <c r="V165" s="21"/>
      <c r="W165" s="20"/>
      <c r="X165" s="161" t="s">
        <v>384</v>
      </c>
      <c r="Y165" s="161"/>
      <c r="Z165" s="161"/>
      <c r="AA165" s="76" t="s">
        <v>234</v>
      </c>
      <c r="AB165" s="167" t="s">
        <v>387</v>
      </c>
      <c r="AC165" s="167" t="s">
        <v>387</v>
      </c>
      <c r="AD165" s="167" t="s">
        <v>387</v>
      </c>
      <c r="AE165" s="167" t="s">
        <v>387</v>
      </c>
      <c r="AF165" s="167" t="s">
        <v>387</v>
      </c>
      <c r="AG165" s="167" t="s">
        <v>387</v>
      </c>
      <c r="AH165" s="176" t="s">
        <v>387</v>
      </c>
      <c r="AI165" s="1">
        <f t="shared" si="6"/>
        <v>0</v>
      </c>
    </row>
    <row r="166" spans="1:35" ht="15" customHeight="1">
      <c r="B166" s="4"/>
      <c r="C166" s="4"/>
      <c r="D166" s="146"/>
      <c r="E166" s="147"/>
      <c r="F166" s="148"/>
      <c r="G166" s="76"/>
      <c r="H166" s="149"/>
      <c r="I166" s="149"/>
      <c r="J166" s="149"/>
      <c r="K166" s="149"/>
      <c r="L166" s="149"/>
      <c r="M166" s="149"/>
      <c r="N166" s="150"/>
      <c r="O166" s="151"/>
      <c r="P166" s="152"/>
      <c r="Q166" s="153"/>
      <c r="R166" s="154"/>
      <c r="S166" s="153"/>
      <c r="T166" s="154"/>
      <c r="V166" s="21"/>
      <c r="W166" s="20"/>
      <c r="X166" s="161" t="s">
        <v>384</v>
      </c>
      <c r="Y166" s="161"/>
      <c r="Z166" s="161"/>
      <c r="AA166" s="76" t="s">
        <v>234</v>
      </c>
      <c r="AB166" s="167" t="s">
        <v>388</v>
      </c>
      <c r="AC166" s="167" t="s">
        <v>388</v>
      </c>
      <c r="AD166" s="167" t="s">
        <v>388</v>
      </c>
      <c r="AE166" s="167" t="s">
        <v>388</v>
      </c>
      <c r="AF166" s="167" t="s">
        <v>388</v>
      </c>
      <c r="AG166" s="167" t="s">
        <v>388</v>
      </c>
      <c r="AH166" s="176" t="s">
        <v>388</v>
      </c>
      <c r="AI166" s="1">
        <f t="shared" si="6"/>
        <v>0</v>
      </c>
    </row>
    <row r="167" spans="1:35" ht="15" customHeight="1">
      <c r="B167" s="4"/>
      <c r="C167" s="4"/>
      <c r="D167" s="146"/>
      <c r="E167" s="147"/>
      <c r="F167" s="148"/>
      <c r="G167" s="76"/>
      <c r="H167" s="149"/>
      <c r="I167" s="149"/>
      <c r="J167" s="149"/>
      <c r="K167" s="149"/>
      <c r="L167" s="149"/>
      <c r="M167" s="149"/>
      <c r="N167" s="150"/>
      <c r="O167" s="159"/>
      <c r="P167" s="159"/>
      <c r="Q167" s="153"/>
      <c r="R167" s="154"/>
      <c r="S167" s="160"/>
      <c r="T167" s="160"/>
      <c r="V167" s="21"/>
      <c r="W167" s="20"/>
      <c r="X167" s="161" t="s">
        <v>384</v>
      </c>
      <c r="Y167" s="161"/>
      <c r="Z167" s="161"/>
      <c r="AA167" s="76" t="s">
        <v>250</v>
      </c>
      <c r="AB167" s="167" t="s">
        <v>389</v>
      </c>
      <c r="AC167" s="167" t="s">
        <v>389</v>
      </c>
      <c r="AD167" s="167" t="s">
        <v>389</v>
      </c>
      <c r="AE167" s="167" t="s">
        <v>389</v>
      </c>
      <c r="AF167" s="167" t="s">
        <v>389</v>
      </c>
      <c r="AG167" s="167" t="s">
        <v>389</v>
      </c>
      <c r="AH167" s="176" t="s">
        <v>389</v>
      </c>
      <c r="AI167" s="1">
        <f t="shared" si="6"/>
        <v>0</v>
      </c>
    </row>
    <row r="168" spans="1:35" ht="15" customHeight="1">
      <c r="B168" s="4"/>
      <c r="C168" s="4"/>
      <c r="D168" s="146"/>
      <c r="E168" s="147"/>
      <c r="F168" s="148"/>
      <c r="G168" s="76"/>
      <c r="H168" s="149"/>
      <c r="I168" s="149"/>
      <c r="J168" s="149"/>
      <c r="K168" s="149"/>
      <c r="L168" s="149"/>
      <c r="M168" s="149"/>
      <c r="N168" s="150"/>
      <c r="O168" s="159"/>
      <c r="P168" s="159"/>
      <c r="Q168" s="153"/>
      <c r="R168" s="154"/>
      <c r="S168" s="160"/>
      <c r="T168" s="160"/>
      <c r="V168" s="21"/>
      <c r="W168" s="20"/>
      <c r="X168" s="161" t="s">
        <v>384</v>
      </c>
      <c r="Y168" s="161"/>
      <c r="Z168" s="161"/>
      <c r="AA168" s="76" t="s">
        <v>250</v>
      </c>
      <c r="AB168" s="167" t="s">
        <v>390</v>
      </c>
      <c r="AC168" s="167" t="s">
        <v>390</v>
      </c>
      <c r="AD168" s="167" t="s">
        <v>390</v>
      </c>
      <c r="AE168" s="167" t="s">
        <v>390</v>
      </c>
      <c r="AF168" s="167" t="s">
        <v>390</v>
      </c>
      <c r="AG168" s="167" t="s">
        <v>390</v>
      </c>
      <c r="AH168" s="176" t="s">
        <v>390</v>
      </c>
      <c r="AI168" s="1">
        <f t="shared" si="6"/>
        <v>0</v>
      </c>
    </row>
    <row r="169" spans="1:35" ht="15" customHeight="1">
      <c r="B169" s="4"/>
      <c r="C169" s="4"/>
      <c r="D169" s="146"/>
      <c r="E169" s="147"/>
      <c r="F169" s="148"/>
      <c r="G169" s="76"/>
      <c r="H169" s="149"/>
      <c r="I169" s="149"/>
      <c r="J169" s="149"/>
      <c r="K169" s="149"/>
      <c r="L169" s="149"/>
      <c r="M169" s="149"/>
      <c r="N169" s="150"/>
      <c r="O169" s="159"/>
      <c r="P169" s="159"/>
      <c r="Q169" s="153"/>
      <c r="R169" s="154"/>
      <c r="S169" s="160"/>
      <c r="T169" s="160"/>
      <c r="V169" s="21"/>
      <c r="W169" s="20"/>
      <c r="X169" s="161" t="s">
        <v>384</v>
      </c>
      <c r="Y169" s="161"/>
      <c r="Z169" s="161"/>
      <c r="AA169" s="76" t="s">
        <v>250</v>
      </c>
      <c r="AB169" s="167" t="s">
        <v>417</v>
      </c>
      <c r="AC169" s="167" t="s">
        <v>391</v>
      </c>
      <c r="AD169" s="167" t="s">
        <v>391</v>
      </c>
      <c r="AE169" s="167" t="s">
        <v>391</v>
      </c>
      <c r="AF169" s="167" t="s">
        <v>391</v>
      </c>
      <c r="AG169" s="167" t="s">
        <v>391</v>
      </c>
      <c r="AH169" s="176" t="s">
        <v>391</v>
      </c>
      <c r="AI169" s="1">
        <f t="shared" si="6"/>
        <v>0</v>
      </c>
    </row>
    <row r="170" spans="1:35" ht="15" customHeight="1">
      <c r="B170" s="4"/>
      <c r="C170" s="4"/>
      <c r="D170" s="146"/>
      <c r="E170" s="147"/>
      <c r="F170" s="148"/>
      <c r="G170" s="76"/>
      <c r="H170" s="149"/>
      <c r="I170" s="149"/>
      <c r="J170" s="149"/>
      <c r="K170" s="149"/>
      <c r="L170" s="149"/>
      <c r="M170" s="149"/>
      <c r="N170" s="150"/>
      <c r="O170" s="151"/>
      <c r="P170" s="152"/>
      <c r="Q170" s="153"/>
      <c r="R170" s="154"/>
      <c r="S170" s="153"/>
      <c r="T170" s="154"/>
      <c r="V170" s="21"/>
      <c r="W170" s="20"/>
      <c r="X170" s="161" t="s">
        <v>384</v>
      </c>
      <c r="Y170" s="161"/>
      <c r="Z170" s="161"/>
      <c r="AA170" s="76" t="s">
        <v>250</v>
      </c>
      <c r="AB170" s="167" t="s">
        <v>392</v>
      </c>
      <c r="AC170" s="167" t="s">
        <v>392</v>
      </c>
      <c r="AD170" s="167" t="s">
        <v>392</v>
      </c>
      <c r="AE170" s="167" t="s">
        <v>392</v>
      </c>
      <c r="AF170" s="167" t="s">
        <v>392</v>
      </c>
      <c r="AG170" s="167" t="s">
        <v>392</v>
      </c>
      <c r="AH170" s="176" t="s">
        <v>392</v>
      </c>
      <c r="AI170" s="1">
        <f t="shared" si="6"/>
        <v>0</v>
      </c>
    </row>
    <row r="171" spans="1:35" ht="15" customHeight="1">
      <c r="B171" s="4"/>
      <c r="C171" s="4"/>
      <c r="D171" s="146"/>
      <c r="E171" s="147"/>
      <c r="F171" s="148"/>
      <c r="G171" s="76"/>
      <c r="H171" s="149"/>
      <c r="I171" s="149"/>
      <c r="J171" s="149"/>
      <c r="K171" s="149"/>
      <c r="L171" s="149"/>
      <c r="M171" s="149"/>
      <c r="N171" s="150"/>
      <c r="O171" s="151"/>
      <c r="P171" s="152"/>
      <c r="Q171" s="153"/>
      <c r="R171" s="154"/>
      <c r="S171" s="153"/>
      <c r="T171" s="154"/>
      <c r="V171" s="21"/>
      <c r="W171" s="20"/>
      <c r="X171" s="161" t="s">
        <v>384</v>
      </c>
      <c r="Y171" s="161"/>
      <c r="Z171" s="161"/>
      <c r="AA171" s="76" t="s">
        <v>250</v>
      </c>
      <c r="AB171" s="167" t="s">
        <v>393</v>
      </c>
      <c r="AC171" s="167" t="s">
        <v>393</v>
      </c>
      <c r="AD171" s="167" t="s">
        <v>393</v>
      </c>
      <c r="AE171" s="167" t="s">
        <v>393</v>
      </c>
      <c r="AF171" s="167" t="s">
        <v>393</v>
      </c>
      <c r="AG171" s="167" t="s">
        <v>393</v>
      </c>
      <c r="AH171" s="176" t="s">
        <v>393</v>
      </c>
      <c r="AI171" s="1">
        <f t="shared" si="6"/>
        <v>0</v>
      </c>
    </row>
    <row r="172" spans="1:35" ht="15" customHeight="1">
      <c r="B172" s="157" t="s">
        <v>28</v>
      </c>
      <c r="C172" s="157"/>
      <c r="D172" s="157"/>
      <c r="E172" s="157"/>
      <c r="F172" s="157"/>
      <c r="G172" s="157"/>
      <c r="H172" s="157"/>
      <c r="I172" s="157"/>
      <c r="J172" s="157"/>
      <c r="K172" s="157"/>
      <c r="L172" s="157"/>
      <c r="M172" s="157"/>
      <c r="N172" s="22"/>
      <c r="O172" s="22"/>
      <c r="P172" s="22"/>
      <c r="Q172" s="158"/>
      <c r="R172" s="158"/>
      <c r="S172" s="158"/>
      <c r="T172" s="158"/>
      <c r="V172" s="21"/>
      <c r="W172" s="21"/>
      <c r="X172" s="161" t="s">
        <v>384</v>
      </c>
      <c r="Y172" s="161"/>
      <c r="Z172" s="161"/>
      <c r="AA172" s="76" t="s">
        <v>250</v>
      </c>
      <c r="AB172" s="167" t="s">
        <v>394</v>
      </c>
      <c r="AC172" s="167" t="s">
        <v>394</v>
      </c>
      <c r="AD172" s="167" t="s">
        <v>394</v>
      </c>
      <c r="AE172" s="167" t="s">
        <v>394</v>
      </c>
      <c r="AF172" s="167" t="s">
        <v>394</v>
      </c>
      <c r="AG172" s="167" t="s">
        <v>394</v>
      </c>
      <c r="AH172" s="176" t="s">
        <v>394</v>
      </c>
      <c r="AI172" s="1">
        <f t="shared" si="6"/>
        <v>0</v>
      </c>
    </row>
    <row r="173" spans="1:35" ht="15" customHeight="1">
      <c r="X173" s="161"/>
      <c r="Y173" s="161"/>
      <c r="Z173" s="161"/>
      <c r="AA173" s="69"/>
      <c r="AB173" s="167"/>
      <c r="AC173" s="167" t="s">
        <v>394</v>
      </c>
      <c r="AD173" s="167" t="s">
        <v>394</v>
      </c>
      <c r="AE173" s="167" t="s">
        <v>394</v>
      </c>
      <c r="AF173" s="167" t="s">
        <v>394</v>
      </c>
      <c r="AG173" s="167" t="s">
        <v>394</v>
      </c>
      <c r="AH173" s="182" t="s">
        <v>394</v>
      </c>
      <c r="AI173" s="1">
        <f t="shared" si="6"/>
        <v>0</v>
      </c>
    </row>
    <row r="174" spans="1:35" ht="13.2">
      <c r="B174" s="26" t="s">
        <v>55</v>
      </c>
      <c r="C174" s="26"/>
      <c r="D174" s="26"/>
      <c r="E174" s="26"/>
      <c r="F174" s="26"/>
      <c r="G174" s="26"/>
      <c r="H174" s="26"/>
      <c r="I174" s="26"/>
      <c r="J174" s="26"/>
      <c r="K174" s="26"/>
      <c r="L174" s="26"/>
      <c r="M174" s="26"/>
      <c r="N174" s="26"/>
      <c r="O174" s="26"/>
      <c r="P174" s="26"/>
      <c r="Q174" s="26"/>
      <c r="R174" s="26"/>
      <c r="S174" s="26"/>
      <c r="T174" s="26"/>
      <c r="X174" s="161"/>
      <c r="Y174" s="161"/>
      <c r="Z174" s="161"/>
      <c r="AA174" s="69"/>
      <c r="AB174" s="167"/>
      <c r="AC174" s="167"/>
      <c r="AD174" s="167"/>
      <c r="AE174" s="167"/>
      <c r="AF174" s="167"/>
      <c r="AG174" s="167"/>
      <c r="AH174" s="182"/>
    </row>
    <row r="175" spans="1:35" s="15" customFormat="1" ht="17.25" customHeight="1">
      <c r="A175" s="16"/>
      <c r="B175" s="117" t="s">
        <v>14</v>
      </c>
      <c r="C175" s="118"/>
      <c r="D175" s="119"/>
      <c r="E175" s="123" t="s">
        <v>58</v>
      </c>
      <c r="F175" s="124"/>
      <c r="G175" s="123" t="s">
        <v>17</v>
      </c>
      <c r="H175" s="125"/>
      <c r="I175" s="126"/>
      <c r="J175" s="117" t="s">
        <v>14</v>
      </c>
      <c r="K175" s="119"/>
      <c r="L175" s="123" t="s">
        <v>58</v>
      </c>
      <c r="M175" s="124"/>
      <c r="N175" s="123" t="s">
        <v>17</v>
      </c>
      <c r="O175" s="126"/>
      <c r="P175" s="27"/>
      <c r="Q175" s="27"/>
      <c r="R175" s="27"/>
      <c r="S175" s="27"/>
      <c r="T175" s="27"/>
      <c r="AB175" s="84"/>
      <c r="AC175" s="84"/>
      <c r="AD175" s="84"/>
      <c r="AE175" s="84"/>
      <c r="AF175" s="84"/>
      <c r="AG175" s="84"/>
      <c r="AH175" s="84"/>
    </row>
    <row r="176" spans="1:35" s="15" customFormat="1" ht="17.25" customHeight="1">
      <c r="A176" s="16"/>
      <c r="B176" s="120"/>
      <c r="C176" s="121"/>
      <c r="D176" s="122"/>
      <c r="E176" s="73" t="s">
        <v>59</v>
      </c>
      <c r="F176" s="73" t="s">
        <v>60</v>
      </c>
      <c r="G176" s="123" t="s">
        <v>15</v>
      </c>
      <c r="H176" s="126"/>
      <c r="I176" s="74" t="s">
        <v>16</v>
      </c>
      <c r="J176" s="120"/>
      <c r="K176" s="122"/>
      <c r="L176" s="73" t="s">
        <v>59</v>
      </c>
      <c r="M176" s="73" t="s">
        <v>60</v>
      </c>
      <c r="N176" s="74" t="s">
        <v>15</v>
      </c>
      <c r="O176" s="74" t="s">
        <v>16</v>
      </c>
      <c r="P176" s="27"/>
      <c r="Q176" s="27"/>
      <c r="R176" s="27"/>
      <c r="S176" s="27"/>
      <c r="T176" s="27"/>
      <c r="AB176" s="84"/>
      <c r="AC176" s="84"/>
      <c r="AD176" s="84"/>
      <c r="AE176" s="84"/>
      <c r="AF176" s="84"/>
      <c r="AG176" s="84"/>
      <c r="AH176" s="84"/>
    </row>
    <row r="177" spans="1:34" s="15" customFormat="1" ht="17.25" customHeight="1">
      <c r="A177" s="16"/>
      <c r="B177" s="106" t="s">
        <v>51</v>
      </c>
      <c r="C177" s="107"/>
      <c r="D177" s="108"/>
      <c r="E177" s="63">
        <f>SUMIFS($Q$24:$Q$171,$D$24:$D$171,"①",$G$24:$G$171,"○")</f>
        <v>0</v>
      </c>
      <c r="F177" s="63">
        <f>SUMIFS($Q$24:$Q$171,$D$24:$D$171,"①",$G$24:$G$171,"・")</f>
        <v>0</v>
      </c>
      <c r="G177" s="109">
        <f>SUMIFS($Q$24:$Q$171,$D$24:$D$171,"①",$O$24:$O$171,"&lt;&gt;拠点校指導教員")</f>
        <v>0</v>
      </c>
      <c r="H177" s="110">
        <f>SUMIFS($S$24:$S$171,$D$24:$D$171,"①",$O$24:$O$171,"&lt;&gt;拠点校指導教員")</f>
        <v>0</v>
      </c>
      <c r="I177" s="63">
        <f>SUMIFS($S$24:$S$171,$D$24:$D$171,"①",$O$24:$O$171,"&lt;&gt;拠点校指導教員")</f>
        <v>0</v>
      </c>
      <c r="J177" s="155" t="s">
        <v>408</v>
      </c>
      <c r="K177" s="156"/>
      <c r="L177" s="63">
        <f>SUMIFS($Q$24:$Q$171,$D$24:$D$171,"⑤",$G$24:$G$171,"○")</f>
        <v>0</v>
      </c>
      <c r="M177" s="63">
        <f>SUMIFS($Q$24:$Q$171,$D$24:$D$171,"⑤",$G$24:$G$171,"・")</f>
        <v>0</v>
      </c>
      <c r="N177" s="64">
        <f>SUMIFS($Q$24:$Q$171,$D$24:$D$171,"⑤",$O$24:$O$171,"&lt;&gt;拠点校指導教員")</f>
        <v>0</v>
      </c>
      <c r="O177" s="63">
        <f>SUMIFS($S$24:$S$171,$D$24:$D$171,"⑤",$O$24:$O$171,"&lt;&gt;拠点校指導教員")</f>
        <v>0</v>
      </c>
      <c r="P177" s="27"/>
      <c r="Q177" s="27"/>
      <c r="R177" s="27"/>
      <c r="S177" s="27"/>
      <c r="T177" s="27"/>
      <c r="AB177" s="84"/>
      <c r="AC177" s="84"/>
      <c r="AD177" s="84"/>
      <c r="AE177" s="84"/>
      <c r="AF177" s="84"/>
      <c r="AG177" s="84"/>
      <c r="AH177" s="84"/>
    </row>
    <row r="178" spans="1:34" s="15" customFormat="1" ht="17.25" customHeight="1">
      <c r="A178" s="16"/>
      <c r="B178" s="106" t="s">
        <v>25</v>
      </c>
      <c r="C178" s="107"/>
      <c r="D178" s="108"/>
      <c r="E178" s="63">
        <f>SUMIFS($Q$24:$Q$171,$D$24:$D$171,"②",$G$24:$G$171,"○")</f>
        <v>0</v>
      </c>
      <c r="F178" s="63">
        <f>SUMIFS($Q$24:$Q$171,$D$24:$D$171,"②",$G$24:$G$171,"・")</f>
        <v>0</v>
      </c>
      <c r="G178" s="109">
        <f>SUMIFS($Q$24:$Q$171,$D$24:$D$171,"②",$O$24:$O$171,"&lt;&gt;拠点校指導教員")</f>
        <v>0</v>
      </c>
      <c r="H178" s="110">
        <f>SUMIFS($S$24:$S$171,$D$24:$D$171,"②",$O$24:$O$171,"&lt;&gt;拠点校指導教員")</f>
        <v>0</v>
      </c>
      <c r="I178" s="63">
        <f>SUMIFS($S$24:$S$171,$D$24:$D$171,"②",$O$24:$O$171,"&lt;&gt;拠点校指導教員")</f>
        <v>0</v>
      </c>
      <c r="J178" s="106" t="s">
        <v>92</v>
      </c>
      <c r="K178" s="108"/>
      <c r="L178" s="63">
        <f>SUMIFS($Q$24:$Q$171,$D$24:$D$171,"⑥",$G$24:$G$171,"○")</f>
        <v>0</v>
      </c>
      <c r="M178" s="63">
        <f>SUMIFS($Q$24:$Q$171,$D$24:$D$171,"⑥",$G$24:$G$171,"・")</f>
        <v>0</v>
      </c>
      <c r="N178" s="64">
        <f>SUMIFS($Q$24:$Q$171,$D$24:$D$171,"⑥",$O$24:$O$171,"&lt;&gt;拠点校指導教員")</f>
        <v>0</v>
      </c>
      <c r="O178" s="63">
        <f>SUMIFS($S$24:$S$171,$D$24:$D$171,"⑥",$O$24:$O$171,"&lt;&gt;拠点校指導教員")</f>
        <v>0</v>
      </c>
      <c r="P178" s="27"/>
      <c r="Q178" s="27"/>
      <c r="R178" s="27"/>
      <c r="S178" s="27"/>
      <c r="T178" s="27"/>
      <c r="AB178" s="84"/>
      <c r="AC178" s="84"/>
      <c r="AD178" s="84"/>
      <c r="AE178" s="84"/>
      <c r="AF178" s="84"/>
      <c r="AG178" s="84"/>
      <c r="AH178" s="84"/>
    </row>
    <row r="179" spans="1:34" s="15" customFormat="1" ht="17.25" customHeight="1" thickBot="1">
      <c r="A179" s="16"/>
      <c r="B179" s="106" t="s">
        <v>26</v>
      </c>
      <c r="C179" s="107"/>
      <c r="D179" s="108"/>
      <c r="E179" s="63">
        <f>SUMIFS($Q$24:$Q$171,$D$24:$D$171,"③",$G$24:$G$171,"○")</f>
        <v>0</v>
      </c>
      <c r="F179" s="63">
        <f>SUMIFS($Q$24:$Q$171,$D$24:$D$171,"③",$G$24:$G$171,"・")</f>
        <v>0</v>
      </c>
      <c r="G179" s="109">
        <f>SUMIFS($Q$24:$Q$171,$D$24:$D$171,"③",$O$24:$O$171,"&lt;&gt;拠点校指導教員")</f>
        <v>0</v>
      </c>
      <c r="H179" s="110">
        <f>SUMIFS($S$24:$S$171,$D$24:$D$171,"③",$O$24:$O$171,"&lt;&gt;拠点校指導教員")</f>
        <v>0</v>
      </c>
      <c r="I179" s="63">
        <f>SUMIFS($S$24:$S$171,$D$24:$D$171,"③",$O$24:$O$171,"&lt;&gt;拠点校指導教員")</f>
        <v>0</v>
      </c>
      <c r="J179" s="115" t="s">
        <v>61</v>
      </c>
      <c r="K179" s="116"/>
      <c r="L179" s="63">
        <f>SUMIFS($Q$24:$Q$171,$D$24:$D$171,"⑦",$G$24:$G$171,"○")</f>
        <v>0</v>
      </c>
      <c r="M179" s="63">
        <f>SUMIFS($Q$24:$Q$171,$D$24:$D$171,"⑦",$G$24:$G$171,"・")</f>
        <v>0</v>
      </c>
      <c r="N179" s="65">
        <f>SUMIFS($Q$24:$Q$171,$D$24:$D$171,"⑦",$O$24:$O$171,"&lt;&gt;拠点校指導教員")</f>
        <v>0</v>
      </c>
      <c r="O179" s="63">
        <f>SUMIFS($S$24:$S$171,$D$24:$D$171,"⑦",$O$24:$O$171,"&lt;&gt;拠点校指導教員")</f>
        <v>0</v>
      </c>
      <c r="P179" s="27"/>
      <c r="Q179" s="27"/>
      <c r="R179" s="27"/>
      <c r="S179" s="27"/>
      <c r="T179" s="27"/>
      <c r="AB179" s="84"/>
      <c r="AC179" s="84"/>
      <c r="AD179" s="84"/>
      <c r="AE179" s="84"/>
      <c r="AF179" s="84"/>
      <c r="AG179" s="84"/>
      <c r="AH179" s="84"/>
    </row>
    <row r="180" spans="1:34" s="15" customFormat="1" ht="17.25" customHeight="1" thickBot="1">
      <c r="A180" s="16"/>
      <c r="B180" s="106" t="s">
        <v>105</v>
      </c>
      <c r="C180" s="107"/>
      <c r="D180" s="108"/>
      <c r="E180" s="63">
        <f>SUMIFS($Q$24:$Q$171,$D$24:$D$171,"④",$G$24:$G$171,"○")</f>
        <v>0</v>
      </c>
      <c r="F180" s="63">
        <f>SUMIFS($Q$24:$Q$171,$D$24:$D$171,"④",$G$24:$G$171,"・")</f>
        <v>0</v>
      </c>
      <c r="G180" s="109">
        <f>SUMIFS($Q$24:$Q$171,$D$24:$D$171,"④",$O$24:$O$171,"&lt;&gt;拠点校指導教員")</f>
        <v>0</v>
      </c>
      <c r="H180" s="110">
        <f>SUMIFS($S$24:$S$171,$D$24:$D$171,"④",$O$24:$O$171,"&lt;&gt;拠点校指導教員")</f>
        <v>0</v>
      </c>
      <c r="I180" s="63">
        <f>SUMIFS($S$24:$S$171,$D$24:$D$171,"④",$O$24:$O$171,"&lt;&gt;拠点校指導教員")</f>
        <v>0</v>
      </c>
      <c r="J180" s="106" t="s">
        <v>27</v>
      </c>
      <c r="K180" s="114"/>
      <c r="L180" s="28">
        <f>SUM(L177:L179,E177:E180)</f>
        <v>0</v>
      </c>
      <c r="M180" s="29">
        <f>SUM(F177:F180,M177:M179)</f>
        <v>0</v>
      </c>
      <c r="N180" s="30">
        <f>SUM(N177:N179,G177:G180)</f>
        <v>0</v>
      </c>
      <c r="O180" s="31">
        <f>SUM(O177:O179,I177:I180)</f>
        <v>0</v>
      </c>
      <c r="P180" s="27"/>
      <c r="Q180" s="27"/>
      <c r="R180" s="27"/>
      <c r="S180" s="27"/>
      <c r="T180" s="27"/>
      <c r="AB180" s="84"/>
      <c r="AC180" s="84"/>
      <c r="AD180" s="84"/>
      <c r="AE180" s="84"/>
      <c r="AF180" s="84"/>
      <c r="AG180" s="84"/>
      <c r="AH180" s="84"/>
    </row>
    <row r="181" spans="1:34" s="15" customFormat="1" ht="17.25" customHeight="1" thickBot="1">
      <c r="A181" s="16"/>
      <c r="B181" s="32"/>
      <c r="C181" s="33"/>
      <c r="D181" s="33"/>
      <c r="E181" s="34"/>
      <c r="F181" s="34"/>
      <c r="G181" s="34"/>
      <c r="H181" s="34"/>
      <c r="I181" s="34"/>
      <c r="J181" s="34"/>
      <c r="K181" s="34"/>
      <c r="L181" s="111">
        <f>SUM(L180:M180)</f>
        <v>0</v>
      </c>
      <c r="M181" s="112"/>
      <c r="N181" s="27"/>
      <c r="O181" s="27"/>
      <c r="P181" s="27"/>
      <c r="Q181" s="27"/>
      <c r="R181" s="27"/>
      <c r="S181" s="27"/>
      <c r="T181" s="27"/>
    </row>
    <row r="182" spans="1:34" s="15" customFormat="1" ht="17.25" customHeight="1">
      <c r="A182" s="16"/>
      <c r="B182" s="32"/>
      <c r="C182" s="33"/>
      <c r="D182" s="33"/>
      <c r="E182" s="34"/>
      <c r="F182" s="34"/>
      <c r="G182" s="34"/>
      <c r="H182" s="34"/>
      <c r="I182" s="34"/>
      <c r="J182" s="71" t="s">
        <v>409</v>
      </c>
      <c r="K182" s="34"/>
      <c r="L182" s="35"/>
      <c r="M182" s="36"/>
      <c r="N182" s="27"/>
      <c r="O182" s="27"/>
      <c r="P182" s="27"/>
      <c r="Q182" s="27"/>
      <c r="R182" s="27"/>
      <c r="S182" s="27"/>
      <c r="T182" s="27"/>
    </row>
    <row r="183" spans="1:34">
      <c r="D183" s="1" t="s">
        <v>62</v>
      </c>
      <c r="X183" s="1"/>
    </row>
    <row r="184" spans="1:34">
      <c r="B184" s="1" t="s">
        <v>19</v>
      </c>
      <c r="U184" s="15"/>
      <c r="X184" s="1"/>
    </row>
    <row r="185" spans="1:34" ht="27" customHeight="1">
      <c r="B185" s="7" t="s">
        <v>63</v>
      </c>
      <c r="C185" s="113" t="s">
        <v>20</v>
      </c>
      <c r="D185" s="113"/>
      <c r="E185" s="113"/>
      <c r="F185" s="113"/>
      <c r="G185" s="113"/>
      <c r="H185" s="113"/>
      <c r="I185" s="113"/>
      <c r="J185" s="113"/>
      <c r="K185" s="113"/>
      <c r="L185" s="113"/>
      <c r="M185" s="113"/>
      <c r="N185" s="113"/>
      <c r="O185" s="113"/>
      <c r="P185" s="113"/>
      <c r="Q185" s="113"/>
      <c r="R185" s="113"/>
      <c r="S185" s="113"/>
      <c r="T185" s="113"/>
      <c r="U185" s="15"/>
      <c r="X185" s="1"/>
    </row>
    <row r="186" spans="1:34" ht="27" customHeight="1">
      <c r="B186" s="7" t="s">
        <v>64</v>
      </c>
      <c r="C186" s="113" t="s">
        <v>21</v>
      </c>
      <c r="D186" s="113"/>
      <c r="E186" s="113"/>
      <c r="F186" s="113"/>
      <c r="G186" s="113"/>
      <c r="H186" s="113"/>
      <c r="I186" s="113"/>
      <c r="J186" s="113"/>
      <c r="K186" s="113"/>
      <c r="L186" s="113"/>
      <c r="M186" s="113"/>
      <c r="N186" s="113"/>
      <c r="O186" s="113"/>
      <c r="P186" s="113"/>
      <c r="Q186" s="113"/>
      <c r="R186" s="113"/>
      <c r="S186" s="113"/>
      <c r="T186" s="113"/>
      <c r="U186" s="15"/>
      <c r="X186" s="1"/>
    </row>
    <row r="187" spans="1:34" ht="19.5" customHeight="1">
      <c r="B187" s="7"/>
      <c r="C187" s="12"/>
      <c r="D187" s="12"/>
      <c r="E187" s="12"/>
      <c r="F187" s="12"/>
      <c r="G187" s="12"/>
      <c r="H187" s="12"/>
      <c r="I187" s="12"/>
      <c r="J187" s="12"/>
      <c r="K187" s="12"/>
      <c r="L187" s="12"/>
      <c r="M187" s="12"/>
      <c r="N187" s="12"/>
      <c r="O187" s="12"/>
      <c r="P187" s="12"/>
      <c r="Q187" s="12"/>
      <c r="R187" s="12"/>
      <c r="S187" s="12"/>
      <c r="T187" s="12"/>
      <c r="U187" s="15"/>
      <c r="X187" s="1"/>
    </row>
    <row r="188" spans="1:34">
      <c r="B188" s="143" t="s">
        <v>438</v>
      </c>
      <c r="C188" s="143"/>
      <c r="D188" s="143"/>
      <c r="E188" s="143"/>
      <c r="F188" s="143"/>
      <c r="G188" s="143"/>
      <c r="H188" s="143"/>
      <c r="I188" s="143"/>
      <c r="J188" s="143"/>
      <c r="K188" s="143"/>
      <c r="L188" s="143"/>
      <c r="M188" s="143"/>
      <c r="N188" s="143"/>
      <c r="O188" s="143"/>
      <c r="P188" s="143"/>
      <c r="Q188" s="143"/>
      <c r="R188" s="143"/>
      <c r="S188" s="143"/>
      <c r="T188" s="143"/>
      <c r="U188" s="15"/>
      <c r="X188" s="1"/>
    </row>
    <row r="189" spans="1:34">
      <c r="B189" s="143" t="s">
        <v>29</v>
      </c>
      <c r="C189" s="143"/>
      <c r="D189" s="143"/>
      <c r="E189" s="143"/>
      <c r="F189" s="143"/>
      <c r="G189" s="143"/>
      <c r="H189" s="143"/>
      <c r="I189" s="143"/>
      <c r="J189" s="143"/>
      <c r="K189" s="143"/>
      <c r="L189" s="143"/>
      <c r="M189" s="143"/>
      <c r="N189" s="143"/>
      <c r="O189" s="143"/>
      <c r="P189" s="143"/>
      <c r="Q189" s="143"/>
      <c r="R189" s="143"/>
      <c r="S189" s="143"/>
      <c r="T189" s="143"/>
      <c r="U189" s="15"/>
      <c r="X189" s="1"/>
    </row>
    <row r="190" spans="1:34">
      <c r="B190" s="143" t="s">
        <v>439</v>
      </c>
      <c r="C190" s="143"/>
      <c r="D190" s="143"/>
      <c r="E190" s="143"/>
      <c r="F190" s="143"/>
      <c r="G190" s="143"/>
      <c r="H190" s="143"/>
      <c r="I190" s="143"/>
      <c r="J190" s="143"/>
      <c r="K190" s="143"/>
      <c r="L190" s="143"/>
      <c r="M190" s="143"/>
      <c r="N190" s="143"/>
      <c r="O190" s="143"/>
      <c r="P190" s="143"/>
      <c r="Q190" s="143"/>
      <c r="R190" s="143"/>
      <c r="S190" s="143"/>
      <c r="T190" s="143"/>
      <c r="U190" s="15"/>
      <c r="X190" s="1"/>
    </row>
    <row r="191" spans="1:34">
      <c r="L191" s="24"/>
      <c r="X191" s="1"/>
    </row>
    <row r="192" spans="1:34" ht="21" customHeight="1" thickBot="1">
      <c r="B192" s="144"/>
      <c r="C192" s="145"/>
      <c r="D192" s="145"/>
      <c r="E192" s="145"/>
      <c r="F192" s="145"/>
      <c r="G192" s="145"/>
      <c r="H192" s="145"/>
      <c r="I192" s="145"/>
      <c r="J192" s="145"/>
      <c r="K192" s="145"/>
      <c r="L192" s="145"/>
      <c r="M192" s="145"/>
      <c r="N192" s="145"/>
      <c r="O192" s="145"/>
      <c r="P192" s="145"/>
      <c r="Q192" s="145"/>
      <c r="R192" s="145"/>
      <c r="S192" s="145"/>
      <c r="T192" s="145"/>
    </row>
    <row r="193" spans="2:28" ht="21" customHeight="1" thickBot="1">
      <c r="B193" s="139" t="s">
        <v>65</v>
      </c>
      <c r="C193" s="140"/>
      <c r="D193" s="140"/>
      <c r="E193" s="140"/>
      <c r="F193" s="140"/>
      <c r="G193" s="140"/>
      <c r="H193" s="141" t="s">
        <v>66</v>
      </c>
      <c r="I193" s="141"/>
      <c r="J193" s="141"/>
      <c r="K193" s="141"/>
      <c r="L193" s="141"/>
      <c r="M193" s="141"/>
      <c r="N193" s="141"/>
      <c r="O193" s="141"/>
      <c r="P193" s="141"/>
      <c r="Q193" s="141"/>
      <c r="R193" s="141"/>
      <c r="S193" s="141"/>
      <c r="T193" s="142"/>
      <c r="V193" s="105">
        <f ca="1">TODAY()</f>
        <v>45356</v>
      </c>
      <c r="W193" s="105"/>
      <c r="X193" s="105"/>
      <c r="Y193" s="105"/>
      <c r="Z193" s="105"/>
      <c r="AA193" s="105"/>
      <c r="AB193" s="1" t="s">
        <v>418</v>
      </c>
    </row>
    <row r="194" spans="2:28" ht="21" customHeight="1" thickTop="1">
      <c r="B194" s="127" t="s">
        <v>35</v>
      </c>
      <c r="C194" s="128"/>
      <c r="D194" s="128"/>
      <c r="E194" s="128"/>
      <c r="F194" s="128"/>
      <c r="G194" s="129"/>
      <c r="H194" s="130" t="str">
        <f>IF(L181&lt;120,"注意！研修時間は１２０時間以上計画します。","研修時間は基準時数を満たしています。")</f>
        <v>注意！研修時間は１２０時間以上計画します。</v>
      </c>
      <c r="I194" s="131"/>
      <c r="J194" s="131"/>
      <c r="K194" s="131"/>
      <c r="L194" s="131"/>
      <c r="M194" s="131"/>
      <c r="N194" s="131"/>
      <c r="O194" s="131"/>
      <c r="P194" s="131"/>
      <c r="Q194" s="131"/>
      <c r="R194" s="131"/>
      <c r="S194" s="131"/>
      <c r="T194" s="132"/>
    </row>
    <row r="195" spans="2:28" ht="21" customHeight="1">
      <c r="B195" s="127" t="s">
        <v>36</v>
      </c>
      <c r="C195" s="128"/>
      <c r="D195" s="128"/>
      <c r="E195" s="128"/>
      <c r="F195" s="128"/>
      <c r="G195" s="129"/>
      <c r="H195" s="130" t="str">
        <f>IF(N180&lt;120,"注意！校内指導教員等の指導は１２０時間以上計画します。","校内指導教員等の指導は基準時数を満たしています。")</f>
        <v>注意！校内指導教員等の指導は１２０時間以上計画します。</v>
      </c>
      <c r="I195" s="131"/>
      <c r="J195" s="131"/>
      <c r="K195" s="131"/>
      <c r="L195" s="131"/>
      <c r="M195" s="131"/>
      <c r="N195" s="131"/>
      <c r="O195" s="131"/>
      <c r="P195" s="131"/>
      <c r="Q195" s="131"/>
      <c r="R195" s="131"/>
      <c r="S195" s="131"/>
      <c r="T195" s="132"/>
    </row>
    <row r="196" spans="2:28" ht="21" customHeight="1" thickBot="1">
      <c r="B196" s="133" t="s">
        <v>37</v>
      </c>
      <c r="C196" s="134"/>
      <c r="D196" s="134"/>
      <c r="E196" s="134"/>
      <c r="F196" s="134"/>
      <c r="G196" s="135"/>
      <c r="H196" s="136" t="str">
        <f>IF(O180&lt;150,"注意！校内指導教員等の準備まとめは１５０時間以上計画します。","校内指導教員等の準備・まとめは基準時数を満たしています。")</f>
        <v>注意！校内指導教員等の準備まとめは１５０時間以上計画します。</v>
      </c>
      <c r="I196" s="137"/>
      <c r="J196" s="137"/>
      <c r="K196" s="137"/>
      <c r="L196" s="137"/>
      <c r="M196" s="137"/>
      <c r="N196" s="137"/>
      <c r="O196" s="137"/>
      <c r="P196" s="137"/>
      <c r="Q196" s="137"/>
      <c r="R196" s="137"/>
      <c r="S196" s="137"/>
      <c r="T196" s="138"/>
    </row>
    <row r="198" spans="2:28">
      <c r="B198" s="25" t="s">
        <v>67</v>
      </c>
    </row>
    <row r="199" spans="2:28">
      <c r="B199" s="25"/>
    </row>
  </sheetData>
  <sheetProtection insertRows="0" deleteRows="0" sort="0" autoFilter="0"/>
  <mergeCells count="1096">
    <mergeCell ref="X174:Z174"/>
    <mergeCell ref="AB174:AH174"/>
    <mergeCell ref="X169:Z169"/>
    <mergeCell ref="AB169:AH169"/>
    <mergeCell ref="X170:Z170"/>
    <mergeCell ref="AB170:AH170"/>
    <mergeCell ref="X171:Z171"/>
    <mergeCell ref="AB171:AH171"/>
    <mergeCell ref="X172:Z172"/>
    <mergeCell ref="AB172:AH172"/>
    <mergeCell ref="X173:Z173"/>
    <mergeCell ref="AB173:AH173"/>
    <mergeCell ref="X164:Z164"/>
    <mergeCell ref="AB164:AH164"/>
    <mergeCell ref="X165:Z165"/>
    <mergeCell ref="AB165:AH165"/>
    <mergeCell ref="X166:Z166"/>
    <mergeCell ref="AB166:AH166"/>
    <mergeCell ref="X167:Z167"/>
    <mergeCell ref="AB167:AH167"/>
    <mergeCell ref="X168:Z168"/>
    <mergeCell ref="AB168:AH168"/>
    <mergeCell ref="X159:Z159"/>
    <mergeCell ref="AB159:AH159"/>
    <mergeCell ref="X160:Z160"/>
    <mergeCell ref="AB160:AH160"/>
    <mergeCell ref="X161:Z161"/>
    <mergeCell ref="AB161:AH161"/>
    <mergeCell ref="X162:Z162"/>
    <mergeCell ref="AB162:AH162"/>
    <mergeCell ref="X163:Z163"/>
    <mergeCell ref="AB163:AH163"/>
    <mergeCell ref="X154:Z154"/>
    <mergeCell ref="AB154:AH154"/>
    <mergeCell ref="X155:Z155"/>
    <mergeCell ref="AB155:AH155"/>
    <mergeCell ref="X156:Z156"/>
    <mergeCell ref="AB156:AH156"/>
    <mergeCell ref="X157:Z157"/>
    <mergeCell ref="AB157:AH157"/>
    <mergeCell ref="X158:Z158"/>
    <mergeCell ref="AB158:AH158"/>
    <mergeCell ref="X149:Z149"/>
    <mergeCell ref="AB149:AH149"/>
    <mergeCell ref="X150:Z150"/>
    <mergeCell ref="AB150:AH150"/>
    <mergeCell ref="X151:Z151"/>
    <mergeCell ref="AB151:AH151"/>
    <mergeCell ref="X152:Z152"/>
    <mergeCell ref="AB152:AH152"/>
    <mergeCell ref="X153:Z153"/>
    <mergeCell ref="AB153:AH153"/>
    <mergeCell ref="X144:Z144"/>
    <mergeCell ref="AB144:AH144"/>
    <mergeCell ref="X145:Z145"/>
    <mergeCell ref="AB145:AH145"/>
    <mergeCell ref="X146:Z146"/>
    <mergeCell ref="AB146:AH146"/>
    <mergeCell ref="X147:Z147"/>
    <mergeCell ref="AB147:AH147"/>
    <mergeCell ref="X148:Z148"/>
    <mergeCell ref="AB148:AH148"/>
    <mergeCell ref="X139:Z139"/>
    <mergeCell ref="AB139:AH139"/>
    <mergeCell ref="X140:Z140"/>
    <mergeCell ref="AB140:AH140"/>
    <mergeCell ref="X141:Z141"/>
    <mergeCell ref="AB141:AH141"/>
    <mergeCell ref="X142:Z142"/>
    <mergeCell ref="AB142:AH142"/>
    <mergeCell ref="X143:Z143"/>
    <mergeCell ref="AB143:AH143"/>
    <mergeCell ref="X134:Z134"/>
    <mergeCell ref="AB134:AH134"/>
    <mergeCell ref="X135:Z135"/>
    <mergeCell ref="AB135:AH135"/>
    <mergeCell ref="X136:Z136"/>
    <mergeCell ref="AB136:AH136"/>
    <mergeCell ref="X137:Z137"/>
    <mergeCell ref="AB137:AH137"/>
    <mergeCell ref="X138:Z138"/>
    <mergeCell ref="AB138:AH138"/>
    <mergeCell ref="X129:Z129"/>
    <mergeCell ref="AB129:AH129"/>
    <mergeCell ref="X130:Z130"/>
    <mergeCell ref="AB130:AH130"/>
    <mergeCell ref="X131:Z131"/>
    <mergeCell ref="AB131:AH131"/>
    <mergeCell ref="X132:Z132"/>
    <mergeCell ref="AB132:AH132"/>
    <mergeCell ref="X133:Z133"/>
    <mergeCell ref="AB133:AH133"/>
    <mergeCell ref="X121:Z121"/>
    <mergeCell ref="AB121:AH121"/>
    <mergeCell ref="X122:Z122"/>
    <mergeCell ref="AB122:AH122"/>
    <mergeCell ref="X126:Z126"/>
    <mergeCell ref="AB126:AH126"/>
    <mergeCell ref="X127:Z127"/>
    <mergeCell ref="AB127:AH127"/>
    <mergeCell ref="X128:Z128"/>
    <mergeCell ref="AB128:AH128"/>
    <mergeCell ref="X116:Z116"/>
    <mergeCell ref="AB116:AH116"/>
    <mergeCell ref="X117:Z117"/>
    <mergeCell ref="AB117:AH117"/>
    <mergeCell ref="X118:Z118"/>
    <mergeCell ref="AB118:AH118"/>
    <mergeCell ref="X119:Z119"/>
    <mergeCell ref="AB119:AH119"/>
    <mergeCell ref="X120:Z120"/>
    <mergeCell ref="AB120:AH120"/>
    <mergeCell ref="X125:Z125"/>
    <mergeCell ref="AB125:AH125"/>
    <mergeCell ref="X124:Z124"/>
    <mergeCell ref="AB124:AH124"/>
    <mergeCell ref="X111:Z111"/>
    <mergeCell ref="AB111:AH111"/>
    <mergeCell ref="X112:Z112"/>
    <mergeCell ref="AB112:AH112"/>
    <mergeCell ref="X113:Z113"/>
    <mergeCell ref="AB113:AH113"/>
    <mergeCell ref="X114:Z114"/>
    <mergeCell ref="AB114:AH114"/>
    <mergeCell ref="X115:Z115"/>
    <mergeCell ref="AB115:AH115"/>
    <mergeCell ref="X123:Z123"/>
    <mergeCell ref="AB123:AH123"/>
    <mergeCell ref="X106:Z106"/>
    <mergeCell ref="AB106:AH106"/>
    <mergeCell ref="X107:Z107"/>
    <mergeCell ref="AB107:AH107"/>
    <mergeCell ref="X108:Z108"/>
    <mergeCell ref="AB108:AH108"/>
    <mergeCell ref="X109:Z109"/>
    <mergeCell ref="AB109:AH109"/>
    <mergeCell ref="X110:Z110"/>
    <mergeCell ref="AB110:AH110"/>
    <mergeCell ref="X101:Z101"/>
    <mergeCell ref="AB101:AH101"/>
    <mergeCell ref="X102:Z102"/>
    <mergeCell ref="AB102:AH102"/>
    <mergeCell ref="X103:Z103"/>
    <mergeCell ref="AB103:AH103"/>
    <mergeCell ref="X104:Z104"/>
    <mergeCell ref="AB104:AH104"/>
    <mergeCell ref="X105:Z105"/>
    <mergeCell ref="AB105:AH105"/>
    <mergeCell ref="X96:Z96"/>
    <mergeCell ref="AB96:AH96"/>
    <mergeCell ref="X97:Z97"/>
    <mergeCell ref="AB97:AH97"/>
    <mergeCell ref="X98:Z98"/>
    <mergeCell ref="AB98:AH98"/>
    <mergeCell ref="X99:Z99"/>
    <mergeCell ref="AB99:AH99"/>
    <mergeCell ref="X100:Z100"/>
    <mergeCell ref="AB100:AH100"/>
    <mergeCell ref="X91:Z91"/>
    <mergeCell ref="AB91:AH91"/>
    <mergeCell ref="X92:Z92"/>
    <mergeCell ref="AB92:AH92"/>
    <mergeCell ref="X93:Z93"/>
    <mergeCell ref="AB93:AH93"/>
    <mergeCell ref="X94:Z94"/>
    <mergeCell ref="AB94:AH94"/>
    <mergeCell ref="X95:Z95"/>
    <mergeCell ref="AB95:AH95"/>
    <mergeCell ref="X86:Z86"/>
    <mergeCell ref="AB86:AH86"/>
    <mergeCell ref="X87:Z87"/>
    <mergeCell ref="AB87:AH87"/>
    <mergeCell ref="X88:Z88"/>
    <mergeCell ref="AB88:AH88"/>
    <mergeCell ref="X89:Z89"/>
    <mergeCell ref="AB89:AH89"/>
    <mergeCell ref="X90:Z90"/>
    <mergeCell ref="AB90:AH90"/>
    <mergeCell ref="X81:Z81"/>
    <mergeCell ref="AB81:AH81"/>
    <mergeCell ref="X82:Z82"/>
    <mergeCell ref="AB82:AH82"/>
    <mergeCell ref="X83:Z83"/>
    <mergeCell ref="AB83:AH83"/>
    <mergeCell ref="X84:Z84"/>
    <mergeCell ref="AB84:AH84"/>
    <mergeCell ref="X85:Z85"/>
    <mergeCell ref="AB85:AH85"/>
    <mergeCell ref="X76:Z76"/>
    <mergeCell ref="AB76:AH76"/>
    <mergeCell ref="X77:Z77"/>
    <mergeCell ref="AB77:AH77"/>
    <mergeCell ref="X78:Z78"/>
    <mergeCell ref="AB78:AH78"/>
    <mergeCell ref="X79:Z79"/>
    <mergeCell ref="AB79:AH79"/>
    <mergeCell ref="X80:Z80"/>
    <mergeCell ref="AB80:AH80"/>
    <mergeCell ref="X71:Z71"/>
    <mergeCell ref="AB71:AH71"/>
    <mergeCell ref="X72:Z72"/>
    <mergeCell ref="AB72:AH72"/>
    <mergeCell ref="X73:Z73"/>
    <mergeCell ref="AB73:AH73"/>
    <mergeCell ref="X74:Z74"/>
    <mergeCell ref="AB74:AH74"/>
    <mergeCell ref="X75:Z75"/>
    <mergeCell ref="AB75:AH75"/>
    <mergeCell ref="X66:Z66"/>
    <mergeCell ref="AB66:AH66"/>
    <mergeCell ref="X67:Z67"/>
    <mergeCell ref="AB67:AH67"/>
    <mergeCell ref="X68:Z68"/>
    <mergeCell ref="AB68:AH68"/>
    <mergeCell ref="X69:Z69"/>
    <mergeCell ref="AB69:AH69"/>
    <mergeCell ref="X70:Z70"/>
    <mergeCell ref="AB70:AH70"/>
    <mergeCell ref="X61:Z61"/>
    <mergeCell ref="AB61:AH61"/>
    <mergeCell ref="X62:Z62"/>
    <mergeCell ref="AB62:AH62"/>
    <mergeCell ref="X63:Z63"/>
    <mergeCell ref="AB63:AH63"/>
    <mergeCell ref="X64:Z64"/>
    <mergeCell ref="AB64:AH64"/>
    <mergeCell ref="X65:Z65"/>
    <mergeCell ref="AB65:AH65"/>
    <mergeCell ref="X56:Z56"/>
    <mergeCell ref="AB56:AH56"/>
    <mergeCell ref="X57:Z57"/>
    <mergeCell ref="AB57:AH57"/>
    <mergeCell ref="X58:Z58"/>
    <mergeCell ref="AB58:AH58"/>
    <mergeCell ref="X59:Z59"/>
    <mergeCell ref="AB59:AH59"/>
    <mergeCell ref="X60:Z60"/>
    <mergeCell ref="AB60:AH60"/>
    <mergeCell ref="X51:Z51"/>
    <mergeCell ref="AB51:AH51"/>
    <mergeCell ref="X52:Z52"/>
    <mergeCell ref="AB52:AH52"/>
    <mergeCell ref="X53:Z53"/>
    <mergeCell ref="AB53:AH53"/>
    <mergeCell ref="X54:Z54"/>
    <mergeCell ref="AB54:AH54"/>
    <mergeCell ref="X55:Z55"/>
    <mergeCell ref="AB55:AH55"/>
    <mergeCell ref="X46:Z46"/>
    <mergeCell ref="AB46:AH46"/>
    <mergeCell ref="X47:Z47"/>
    <mergeCell ref="AB47:AH47"/>
    <mergeCell ref="X48:Z48"/>
    <mergeCell ref="AB48:AH48"/>
    <mergeCell ref="X49:Z49"/>
    <mergeCell ref="AB49:AH49"/>
    <mergeCell ref="X50:Z50"/>
    <mergeCell ref="AB50:AH50"/>
    <mergeCell ref="X41:Z41"/>
    <mergeCell ref="AB41:AH41"/>
    <mergeCell ref="X42:Z42"/>
    <mergeCell ref="AB42:AH42"/>
    <mergeCell ref="X43:Z43"/>
    <mergeCell ref="AB43:AH43"/>
    <mergeCell ref="X44:Z44"/>
    <mergeCell ref="AB44:AH44"/>
    <mergeCell ref="X45:Z45"/>
    <mergeCell ref="AB45:AH45"/>
    <mergeCell ref="X36:Z36"/>
    <mergeCell ref="AB36:AH36"/>
    <mergeCell ref="X37:Z37"/>
    <mergeCell ref="AB37:AH37"/>
    <mergeCell ref="X38:Z38"/>
    <mergeCell ref="AB38:AH38"/>
    <mergeCell ref="X39:Z39"/>
    <mergeCell ref="AB39:AH39"/>
    <mergeCell ref="X40:Z40"/>
    <mergeCell ref="AB40:AH40"/>
    <mergeCell ref="X31:Z31"/>
    <mergeCell ref="AB31:AH31"/>
    <mergeCell ref="X32:Z32"/>
    <mergeCell ref="AB32:AH32"/>
    <mergeCell ref="X33:Z33"/>
    <mergeCell ref="AB33:AH33"/>
    <mergeCell ref="X34:Z34"/>
    <mergeCell ref="AB34:AH34"/>
    <mergeCell ref="X35:Z35"/>
    <mergeCell ref="AB35:AH35"/>
    <mergeCell ref="X26:Z26"/>
    <mergeCell ref="AB26:AH26"/>
    <mergeCell ref="X27:Z27"/>
    <mergeCell ref="AB27:AH27"/>
    <mergeCell ref="X28:Z28"/>
    <mergeCell ref="AB28:AH28"/>
    <mergeCell ref="X29:Z29"/>
    <mergeCell ref="AB29:AH29"/>
    <mergeCell ref="X30:Z30"/>
    <mergeCell ref="AB30:AH30"/>
    <mergeCell ref="B3:T3"/>
    <mergeCell ref="B4:T4"/>
    <mergeCell ref="M6:Q6"/>
    <mergeCell ref="M7:Q7"/>
    <mergeCell ref="M8:Q8"/>
    <mergeCell ref="C18:T18"/>
    <mergeCell ref="C19:T19"/>
    <mergeCell ref="D23:F23"/>
    <mergeCell ref="G23:N23"/>
    <mergeCell ref="O23:P23"/>
    <mergeCell ref="Q23:R23"/>
    <mergeCell ref="S23:T23"/>
    <mergeCell ref="M9:Q9"/>
    <mergeCell ref="C12:T12"/>
    <mergeCell ref="C13:T13"/>
    <mergeCell ref="C14:T14"/>
    <mergeCell ref="C15:T15"/>
    <mergeCell ref="C17:T17"/>
    <mergeCell ref="D24:F24"/>
    <mergeCell ref="H24:N24"/>
    <mergeCell ref="O24:P24"/>
    <mergeCell ref="Q24:R24"/>
    <mergeCell ref="S24:T24"/>
    <mergeCell ref="D25:F25"/>
    <mergeCell ref="H25:N25"/>
    <mergeCell ref="O25:P25"/>
    <mergeCell ref="Q25:R25"/>
    <mergeCell ref="S25:T25"/>
    <mergeCell ref="D26:F26"/>
    <mergeCell ref="H26:N26"/>
    <mergeCell ref="O26:P26"/>
    <mergeCell ref="Q26:R26"/>
    <mergeCell ref="S26:T26"/>
    <mergeCell ref="D27:F27"/>
    <mergeCell ref="H27:N27"/>
    <mergeCell ref="O27:P27"/>
    <mergeCell ref="Q27:R27"/>
    <mergeCell ref="S27:T27"/>
    <mergeCell ref="D28:F28"/>
    <mergeCell ref="H28:N28"/>
    <mergeCell ref="O28:P28"/>
    <mergeCell ref="Q28:R28"/>
    <mergeCell ref="S28:T28"/>
    <mergeCell ref="D29:F29"/>
    <mergeCell ref="H29:N29"/>
    <mergeCell ref="O29:P29"/>
    <mergeCell ref="Q29:R29"/>
    <mergeCell ref="S29:T29"/>
    <mergeCell ref="D30:F30"/>
    <mergeCell ref="H30:N30"/>
    <mergeCell ref="O30:P30"/>
    <mergeCell ref="Q30:R30"/>
    <mergeCell ref="S30:T30"/>
    <mergeCell ref="D31:F31"/>
    <mergeCell ref="H31:N31"/>
    <mergeCell ref="O31:P31"/>
    <mergeCell ref="Q31:R31"/>
    <mergeCell ref="S31:T31"/>
    <mergeCell ref="D32:F32"/>
    <mergeCell ref="H32:N32"/>
    <mergeCell ref="O32:P32"/>
    <mergeCell ref="Q32:R32"/>
    <mergeCell ref="S32:T32"/>
    <mergeCell ref="D33:F33"/>
    <mergeCell ref="H33:N33"/>
    <mergeCell ref="O33:P33"/>
    <mergeCell ref="Q33:R33"/>
    <mergeCell ref="S33:T33"/>
    <mergeCell ref="D34:F34"/>
    <mergeCell ref="H34:N34"/>
    <mergeCell ref="O34:P34"/>
    <mergeCell ref="Q34:R34"/>
    <mergeCell ref="S34:T34"/>
    <mergeCell ref="D35:F35"/>
    <mergeCell ref="H35:N35"/>
    <mergeCell ref="O35:P35"/>
    <mergeCell ref="Q35:R35"/>
    <mergeCell ref="S35:T35"/>
    <mergeCell ref="D36:F36"/>
    <mergeCell ref="H36:N36"/>
    <mergeCell ref="O36:P36"/>
    <mergeCell ref="Q36:R36"/>
    <mergeCell ref="S36:T36"/>
    <mergeCell ref="D37:F37"/>
    <mergeCell ref="H37:N37"/>
    <mergeCell ref="O37:P37"/>
    <mergeCell ref="Q37:R37"/>
    <mergeCell ref="S37:T37"/>
    <mergeCell ref="D38:F38"/>
    <mergeCell ref="H38:N38"/>
    <mergeCell ref="O38:P38"/>
    <mergeCell ref="Q38:R38"/>
    <mergeCell ref="S38:T38"/>
    <mergeCell ref="D39:F39"/>
    <mergeCell ref="H39:N39"/>
    <mergeCell ref="O39:P39"/>
    <mergeCell ref="Q39:R39"/>
    <mergeCell ref="S39:T39"/>
    <mergeCell ref="D40:F40"/>
    <mergeCell ref="H40:N40"/>
    <mergeCell ref="O40:P40"/>
    <mergeCell ref="Q40:R40"/>
    <mergeCell ref="S40:T40"/>
    <mergeCell ref="D41:F41"/>
    <mergeCell ref="H41:N41"/>
    <mergeCell ref="O41:P41"/>
    <mergeCell ref="Q41:R41"/>
    <mergeCell ref="S41:T41"/>
    <mergeCell ref="D42:F42"/>
    <mergeCell ref="H42:N42"/>
    <mergeCell ref="O42:P42"/>
    <mergeCell ref="Q42:R42"/>
    <mergeCell ref="S42:T42"/>
    <mergeCell ref="D43:F43"/>
    <mergeCell ref="H43:N43"/>
    <mergeCell ref="O43:P43"/>
    <mergeCell ref="Q43:R43"/>
    <mergeCell ref="S43:T43"/>
    <mergeCell ref="D44:F44"/>
    <mergeCell ref="H44:N44"/>
    <mergeCell ref="O44:P44"/>
    <mergeCell ref="Q44:R44"/>
    <mergeCell ref="S44:T44"/>
    <mergeCell ref="D45:F45"/>
    <mergeCell ref="H45:N45"/>
    <mergeCell ref="O45:P45"/>
    <mergeCell ref="Q45:R45"/>
    <mergeCell ref="S45:T45"/>
    <mergeCell ref="D46:F46"/>
    <mergeCell ref="H46:N46"/>
    <mergeCell ref="O46:P46"/>
    <mergeCell ref="Q46:R46"/>
    <mergeCell ref="S46:T46"/>
    <mergeCell ref="D47:F47"/>
    <mergeCell ref="H47:N47"/>
    <mergeCell ref="O47:P47"/>
    <mergeCell ref="Q47:R47"/>
    <mergeCell ref="S47:T47"/>
    <mergeCell ref="D48:F48"/>
    <mergeCell ref="H48:N48"/>
    <mergeCell ref="O48:P48"/>
    <mergeCell ref="Q48:R48"/>
    <mergeCell ref="S48:T48"/>
    <mergeCell ref="D49:F49"/>
    <mergeCell ref="H49:N49"/>
    <mergeCell ref="O49:P49"/>
    <mergeCell ref="Q49:R49"/>
    <mergeCell ref="S49:T49"/>
    <mergeCell ref="D50:F50"/>
    <mergeCell ref="H50:N50"/>
    <mergeCell ref="O50:P50"/>
    <mergeCell ref="Q50:R50"/>
    <mergeCell ref="S50:T50"/>
    <mergeCell ref="D51:F51"/>
    <mergeCell ref="H51:N51"/>
    <mergeCell ref="O51:P51"/>
    <mergeCell ref="Q51:R51"/>
    <mergeCell ref="S51:T51"/>
    <mergeCell ref="D52:F52"/>
    <mergeCell ref="H52:N52"/>
    <mergeCell ref="O52:P52"/>
    <mergeCell ref="Q52:R52"/>
    <mergeCell ref="S52:T52"/>
    <mergeCell ref="D53:F53"/>
    <mergeCell ref="H53:N53"/>
    <mergeCell ref="O53:P53"/>
    <mergeCell ref="Q53:R53"/>
    <mergeCell ref="S53:T53"/>
    <mergeCell ref="D54:F54"/>
    <mergeCell ref="H54:N54"/>
    <mergeCell ref="O54:P54"/>
    <mergeCell ref="Q54:R54"/>
    <mergeCell ref="S54:T54"/>
    <mergeCell ref="D55:F55"/>
    <mergeCell ref="H55:N55"/>
    <mergeCell ref="O55:P55"/>
    <mergeCell ref="Q55:R55"/>
    <mergeCell ref="S55:T55"/>
    <mergeCell ref="D56:F56"/>
    <mergeCell ref="H56:N56"/>
    <mergeCell ref="O56:P56"/>
    <mergeCell ref="Q56:R56"/>
    <mergeCell ref="S56:T56"/>
    <mergeCell ref="D57:F57"/>
    <mergeCell ref="H57:N57"/>
    <mergeCell ref="O57:P57"/>
    <mergeCell ref="Q57:R57"/>
    <mergeCell ref="S57:T57"/>
    <mergeCell ref="D58:F58"/>
    <mergeCell ref="H58:N58"/>
    <mergeCell ref="O58:P58"/>
    <mergeCell ref="Q58:R58"/>
    <mergeCell ref="S58:T58"/>
    <mergeCell ref="D59:F59"/>
    <mergeCell ref="H59:N59"/>
    <mergeCell ref="O59:P59"/>
    <mergeCell ref="Q59:R59"/>
    <mergeCell ref="S59:T59"/>
    <mergeCell ref="D60:F60"/>
    <mergeCell ref="H60:N60"/>
    <mergeCell ref="O60:P60"/>
    <mergeCell ref="Q60:R60"/>
    <mergeCell ref="S60:T60"/>
    <mergeCell ref="D61:F61"/>
    <mergeCell ref="H61:N61"/>
    <mergeCell ref="O61:P61"/>
    <mergeCell ref="Q61:R61"/>
    <mergeCell ref="S61:T61"/>
    <mergeCell ref="D62:F62"/>
    <mergeCell ref="H62:N62"/>
    <mergeCell ref="O62:P62"/>
    <mergeCell ref="Q62:R62"/>
    <mergeCell ref="S62:T62"/>
    <mergeCell ref="D63:F63"/>
    <mergeCell ref="H63:N63"/>
    <mergeCell ref="O63:P63"/>
    <mergeCell ref="Q63:R63"/>
    <mergeCell ref="S63:T63"/>
    <mergeCell ref="D64:F64"/>
    <mergeCell ref="H64:N64"/>
    <mergeCell ref="O64:P64"/>
    <mergeCell ref="Q64:R64"/>
    <mergeCell ref="S64:T64"/>
    <mergeCell ref="D65:F65"/>
    <mergeCell ref="H65:N65"/>
    <mergeCell ref="O65:P65"/>
    <mergeCell ref="Q65:R65"/>
    <mergeCell ref="S65:T65"/>
    <mergeCell ref="D66:F66"/>
    <mergeCell ref="H66:N66"/>
    <mergeCell ref="O66:P66"/>
    <mergeCell ref="Q66:R66"/>
    <mergeCell ref="S66:T66"/>
    <mergeCell ref="D67:F67"/>
    <mergeCell ref="H67:N67"/>
    <mergeCell ref="O67:P67"/>
    <mergeCell ref="Q67:R67"/>
    <mergeCell ref="S67:T67"/>
    <mergeCell ref="D68:F68"/>
    <mergeCell ref="H68:N68"/>
    <mergeCell ref="O68:P68"/>
    <mergeCell ref="Q68:R68"/>
    <mergeCell ref="S68:T68"/>
    <mergeCell ref="D69:F69"/>
    <mergeCell ref="H69:N69"/>
    <mergeCell ref="O69:P69"/>
    <mergeCell ref="Q69:R69"/>
    <mergeCell ref="S69:T69"/>
    <mergeCell ref="D70:F70"/>
    <mergeCell ref="H70:N70"/>
    <mergeCell ref="O70:P70"/>
    <mergeCell ref="Q70:R70"/>
    <mergeCell ref="S70:T70"/>
    <mergeCell ref="D71:F71"/>
    <mergeCell ref="H71:N71"/>
    <mergeCell ref="O71:P71"/>
    <mergeCell ref="Q71:R71"/>
    <mergeCell ref="S71:T71"/>
    <mergeCell ref="D72:F72"/>
    <mergeCell ref="H72:N72"/>
    <mergeCell ref="O72:P72"/>
    <mergeCell ref="Q72:R72"/>
    <mergeCell ref="S72:T72"/>
    <mergeCell ref="D73:F73"/>
    <mergeCell ref="H73:N73"/>
    <mergeCell ref="O73:P73"/>
    <mergeCell ref="Q73:R73"/>
    <mergeCell ref="S73:T73"/>
    <mergeCell ref="D74:F74"/>
    <mergeCell ref="H74:N74"/>
    <mergeCell ref="O74:P74"/>
    <mergeCell ref="Q74:R74"/>
    <mergeCell ref="S74:T74"/>
    <mergeCell ref="D75:F75"/>
    <mergeCell ref="H75:N75"/>
    <mergeCell ref="O75:P75"/>
    <mergeCell ref="Q75:R75"/>
    <mergeCell ref="S75:T75"/>
    <mergeCell ref="D76:F76"/>
    <mergeCell ref="H76:N76"/>
    <mergeCell ref="O76:P76"/>
    <mergeCell ref="Q76:R76"/>
    <mergeCell ref="S76:T76"/>
    <mergeCell ref="D77:F77"/>
    <mergeCell ref="H77:N77"/>
    <mergeCell ref="O77:P77"/>
    <mergeCell ref="Q77:R77"/>
    <mergeCell ref="S77:T77"/>
    <mergeCell ref="D78:F78"/>
    <mergeCell ref="H78:N78"/>
    <mergeCell ref="O78:P78"/>
    <mergeCell ref="Q78:R78"/>
    <mergeCell ref="S78:T78"/>
    <mergeCell ref="D79:F79"/>
    <mergeCell ref="H79:N79"/>
    <mergeCell ref="O79:P79"/>
    <mergeCell ref="Q79:R79"/>
    <mergeCell ref="S79:T79"/>
    <mergeCell ref="D80:F80"/>
    <mergeCell ref="H80:N80"/>
    <mergeCell ref="O80:P80"/>
    <mergeCell ref="Q80:R80"/>
    <mergeCell ref="S80:T80"/>
    <mergeCell ref="D81:F81"/>
    <mergeCell ref="H81:N81"/>
    <mergeCell ref="O81:P81"/>
    <mergeCell ref="Q81:R81"/>
    <mergeCell ref="S81:T81"/>
    <mergeCell ref="D82:F82"/>
    <mergeCell ref="H82:N82"/>
    <mergeCell ref="O82:P82"/>
    <mergeCell ref="Q82:R82"/>
    <mergeCell ref="S82:T82"/>
    <mergeCell ref="D83:F83"/>
    <mergeCell ref="H83:N83"/>
    <mergeCell ref="O83:P83"/>
    <mergeCell ref="Q83:R83"/>
    <mergeCell ref="S83:T83"/>
    <mergeCell ref="D84:F84"/>
    <mergeCell ref="H84:N84"/>
    <mergeCell ref="O84:P84"/>
    <mergeCell ref="Q84:R84"/>
    <mergeCell ref="S84:T84"/>
    <mergeCell ref="D85:F85"/>
    <mergeCell ref="H85:N85"/>
    <mergeCell ref="O85:P85"/>
    <mergeCell ref="Q85:R85"/>
    <mergeCell ref="S85:T85"/>
    <mergeCell ref="D86:F86"/>
    <mergeCell ref="H86:N86"/>
    <mergeCell ref="O86:P86"/>
    <mergeCell ref="Q86:R86"/>
    <mergeCell ref="S86:T86"/>
    <mergeCell ref="D87:F87"/>
    <mergeCell ref="H87:N87"/>
    <mergeCell ref="O87:P87"/>
    <mergeCell ref="Q87:R87"/>
    <mergeCell ref="S87:T87"/>
    <mergeCell ref="D88:F88"/>
    <mergeCell ref="H88:N88"/>
    <mergeCell ref="O88:P88"/>
    <mergeCell ref="Q88:R88"/>
    <mergeCell ref="S88:T88"/>
    <mergeCell ref="D89:F89"/>
    <mergeCell ref="H89:N89"/>
    <mergeCell ref="O89:P89"/>
    <mergeCell ref="Q89:R89"/>
    <mergeCell ref="S89:T89"/>
    <mergeCell ref="D90:F90"/>
    <mergeCell ref="H90:N90"/>
    <mergeCell ref="O90:P90"/>
    <mergeCell ref="Q90:R90"/>
    <mergeCell ref="S90:T90"/>
    <mergeCell ref="D91:F91"/>
    <mergeCell ref="H91:N91"/>
    <mergeCell ref="O91:P91"/>
    <mergeCell ref="Q91:R91"/>
    <mergeCell ref="S91:T91"/>
    <mergeCell ref="D92:F92"/>
    <mergeCell ref="H92:N92"/>
    <mergeCell ref="O92:P92"/>
    <mergeCell ref="Q92:R92"/>
    <mergeCell ref="S92:T92"/>
    <mergeCell ref="D93:F93"/>
    <mergeCell ref="H93:N93"/>
    <mergeCell ref="O93:P93"/>
    <mergeCell ref="Q93:R93"/>
    <mergeCell ref="S93:T93"/>
    <mergeCell ref="D94:F94"/>
    <mergeCell ref="H94:N94"/>
    <mergeCell ref="O94:P94"/>
    <mergeCell ref="Q94:R94"/>
    <mergeCell ref="S94:T94"/>
    <mergeCell ref="D95:F95"/>
    <mergeCell ref="H95:N95"/>
    <mergeCell ref="O95:P95"/>
    <mergeCell ref="Q95:R95"/>
    <mergeCell ref="S95:T95"/>
    <mergeCell ref="D96:F96"/>
    <mergeCell ref="H96:N96"/>
    <mergeCell ref="O96:P96"/>
    <mergeCell ref="Q96:R96"/>
    <mergeCell ref="S96:T96"/>
    <mergeCell ref="D97:F97"/>
    <mergeCell ref="H97:N97"/>
    <mergeCell ref="O97:P97"/>
    <mergeCell ref="Q97:R97"/>
    <mergeCell ref="S97:T97"/>
    <mergeCell ref="D98:F98"/>
    <mergeCell ref="H98:N98"/>
    <mergeCell ref="O98:P98"/>
    <mergeCell ref="Q98:R98"/>
    <mergeCell ref="S98:T98"/>
    <mergeCell ref="D99:F99"/>
    <mergeCell ref="H99:N99"/>
    <mergeCell ref="O99:P99"/>
    <mergeCell ref="Q99:R99"/>
    <mergeCell ref="S99:T99"/>
    <mergeCell ref="D100:F100"/>
    <mergeCell ref="H100:N100"/>
    <mergeCell ref="O100:P100"/>
    <mergeCell ref="Q100:R100"/>
    <mergeCell ref="S100:T100"/>
    <mergeCell ref="D101:F101"/>
    <mergeCell ref="H101:N101"/>
    <mergeCell ref="O101:P101"/>
    <mergeCell ref="Q101:R101"/>
    <mergeCell ref="S101:T101"/>
    <mergeCell ref="D102:F102"/>
    <mergeCell ref="H102:N102"/>
    <mergeCell ref="O102:P102"/>
    <mergeCell ref="Q102:R102"/>
    <mergeCell ref="S102:T102"/>
    <mergeCell ref="D103:F103"/>
    <mergeCell ref="H103:N103"/>
    <mergeCell ref="O103:P103"/>
    <mergeCell ref="Q103:R103"/>
    <mergeCell ref="S103:T103"/>
    <mergeCell ref="D104:F104"/>
    <mergeCell ref="H104:N104"/>
    <mergeCell ref="O104:P104"/>
    <mergeCell ref="Q104:R104"/>
    <mergeCell ref="S104:T104"/>
    <mergeCell ref="D105:F105"/>
    <mergeCell ref="H105:N105"/>
    <mergeCell ref="O105:P105"/>
    <mergeCell ref="Q105:R105"/>
    <mergeCell ref="S105:T105"/>
    <mergeCell ref="D106:F106"/>
    <mergeCell ref="H106:N106"/>
    <mergeCell ref="O106:P106"/>
    <mergeCell ref="Q106:R106"/>
    <mergeCell ref="S106:T106"/>
    <mergeCell ref="D107:F107"/>
    <mergeCell ref="H107:N107"/>
    <mergeCell ref="O107:P107"/>
    <mergeCell ref="Q107:R107"/>
    <mergeCell ref="S107:T107"/>
    <mergeCell ref="D108:F108"/>
    <mergeCell ref="H108:N108"/>
    <mergeCell ref="O108:P108"/>
    <mergeCell ref="Q108:R108"/>
    <mergeCell ref="S108:T108"/>
    <mergeCell ref="D109:F109"/>
    <mergeCell ref="H109:N109"/>
    <mergeCell ref="O109:P109"/>
    <mergeCell ref="Q109:R109"/>
    <mergeCell ref="S109:T109"/>
    <mergeCell ref="D110:F110"/>
    <mergeCell ref="H110:N110"/>
    <mergeCell ref="O110:P110"/>
    <mergeCell ref="Q110:R110"/>
    <mergeCell ref="S110:T110"/>
    <mergeCell ref="D111:F111"/>
    <mergeCell ref="H111:N111"/>
    <mergeCell ref="O111:P111"/>
    <mergeCell ref="Q111:R111"/>
    <mergeCell ref="S111:T111"/>
    <mergeCell ref="D112:F112"/>
    <mergeCell ref="H112:N112"/>
    <mergeCell ref="O112:P112"/>
    <mergeCell ref="Q112:R112"/>
    <mergeCell ref="S112:T112"/>
    <mergeCell ref="D113:F113"/>
    <mergeCell ref="H113:N113"/>
    <mergeCell ref="O113:P113"/>
    <mergeCell ref="Q113:R113"/>
    <mergeCell ref="S113:T113"/>
    <mergeCell ref="D114:F114"/>
    <mergeCell ref="H114:N114"/>
    <mergeCell ref="O114:P114"/>
    <mergeCell ref="Q114:R114"/>
    <mergeCell ref="S114:T114"/>
    <mergeCell ref="D115:F115"/>
    <mergeCell ref="H115:N115"/>
    <mergeCell ref="O115:P115"/>
    <mergeCell ref="Q115:R115"/>
    <mergeCell ref="S115:T115"/>
    <mergeCell ref="D116:F116"/>
    <mergeCell ref="H116:N116"/>
    <mergeCell ref="O116:P116"/>
    <mergeCell ref="Q116:R116"/>
    <mergeCell ref="S116:T116"/>
    <mergeCell ref="D117:F117"/>
    <mergeCell ref="H117:N117"/>
    <mergeCell ref="O117:P117"/>
    <mergeCell ref="Q117:R117"/>
    <mergeCell ref="S117:T117"/>
    <mergeCell ref="D118:F118"/>
    <mergeCell ref="H118:N118"/>
    <mergeCell ref="O118:P118"/>
    <mergeCell ref="Q118:R118"/>
    <mergeCell ref="S118:T118"/>
    <mergeCell ref="D119:F119"/>
    <mergeCell ref="H119:N119"/>
    <mergeCell ref="O119:P119"/>
    <mergeCell ref="Q119:R119"/>
    <mergeCell ref="S119:T119"/>
    <mergeCell ref="D120:F120"/>
    <mergeCell ref="H120:N120"/>
    <mergeCell ref="O120:P120"/>
    <mergeCell ref="Q120:R120"/>
    <mergeCell ref="S120:T120"/>
    <mergeCell ref="D121:F121"/>
    <mergeCell ref="H121:N121"/>
    <mergeCell ref="O121:P121"/>
    <mergeCell ref="Q121:R121"/>
    <mergeCell ref="S121:T121"/>
    <mergeCell ref="D122:F122"/>
    <mergeCell ref="H122:N122"/>
    <mergeCell ref="O122:P122"/>
    <mergeCell ref="Q122:R122"/>
    <mergeCell ref="S122:T122"/>
    <mergeCell ref="D126:F126"/>
    <mergeCell ref="H126:N126"/>
    <mergeCell ref="O126:P126"/>
    <mergeCell ref="Q126:R126"/>
    <mergeCell ref="S126:T126"/>
    <mergeCell ref="D125:F125"/>
    <mergeCell ref="H125:N125"/>
    <mergeCell ref="O125:P125"/>
    <mergeCell ref="Q125:R125"/>
    <mergeCell ref="S125:T125"/>
    <mergeCell ref="D124:F124"/>
    <mergeCell ref="H124:N124"/>
    <mergeCell ref="O124:P124"/>
    <mergeCell ref="Q124:R124"/>
    <mergeCell ref="S124:T124"/>
    <mergeCell ref="D123:F123"/>
    <mergeCell ref="H123:N123"/>
    <mergeCell ref="O123:P123"/>
    <mergeCell ref="Q123:R123"/>
    <mergeCell ref="S123:T123"/>
    <mergeCell ref="D127:F127"/>
    <mergeCell ref="H127:N127"/>
    <mergeCell ref="O127:P127"/>
    <mergeCell ref="Q127:R127"/>
    <mergeCell ref="S127:T127"/>
    <mergeCell ref="D128:F128"/>
    <mergeCell ref="H128:N128"/>
    <mergeCell ref="O128:P128"/>
    <mergeCell ref="Q128:R128"/>
    <mergeCell ref="S128:T128"/>
    <mergeCell ref="D129:F129"/>
    <mergeCell ref="H129:N129"/>
    <mergeCell ref="O129:P129"/>
    <mergeCell ref="Q129:R129"/>
    <mergeCell ref="S129:T129"/>
    <mergeCell ref="D130:F130"/>
    <mergeCell ref="H130:N130"/>
    <mergeCell ref="O130:P130"/>
    <mergeCell ref="Q130:R130"/>
    <mergeCell ref="S130:T130"/>
    <mergeCell ref="D131:F131"/>
    <mergeCell ref="H131:N131"/>
    <mergeCell ref="O131:P131"/>
    <mergeCell ref="Q131:R131"/>
    <mergeCell ref="S131:T131"/>
    <mergeCell ref="D132:F132"/>
    <mergeCell ref="H132:N132"/>
    <mergeCell ref="O132:P132"/>
    <mergeCell ref="Q132:R132"/>
    <mergeCell ref="S132:T132"/>
    <mergeCell ref="D133:F133"/>
    <mergeCell ref="H133:N133"/>
    <mergeCell ref="O133:P133"/>
    <mergeCell ref="Q133:R133"/>
    <mergeCell ref="S133:T133"/>
    <mergeCell ref="D134:F134"/>
    <mergeCell ref="H134:N134"/>
    <mergeCell ref="O134:P134"/>
    <mergeCell ref="Q134:R134"/>
    <mergeCell ref="S134:T134"/>
    <mergeCell ref="D135:F135"/>
    <mergeCell ref="H135:N135"/>
    <mergeCell ref="O135:P135"/>
    <mergeCell ref="Q135:R135"/>
    <mergeCell ref="S135:T135"/>
    <mergeCell ref="D136:F136"/>
    <mergeCell ref="H136:N136"/>
    <mergeCell ref="O136:P136"/>
    <mergeCell ref="Q136:R136"/>
    <mergeCell ref="S136:T136"/>
    <mergeCell ref="D137:F137"/>
    <mergeCell ref="H137:N137"/>
    <mergeCell ref="O137:P137"/>
    <mergeCell ref="Q137:R137"/>
    <mergeCell ref="S137:T137"/>
    <mergeCell ref="D138:F138"/>
    <mergeCell ref="H138:N138"/>
    <mergeCell ref="O138:P138"/>
    <mergeCell ref="Q138:R138"/>
    <mergeCell ref="S138:T138"/>
    <mergeCell ref="D139:F139"/>
    <mergeCell ref="H139:N139"/>
    <mergeCell ref="O139:P139"/>
    <mergeCell ref="Q139:R139"/>
    <mergeCell ref="S139:T139"/>
    <mergeCell ref="D140:F140"/>
    <mergeCell ref="H140:N140"/>
    <mergeCell ref="O140:P140"/>
    <mergeCell ref="Q140:R140"/>
    <mergeCell ref="S140:T140"/>
    <mergeCell ref="D141:F141"/>
    <mergeCell ref="H141:N141"/>
    <mergeCell ref="O141:P141"/>
    <mergeCell ref="Q141:R141"/>
    <mergeCell ref="S141:T141"/>
    <mergeCell ref="D142:F142"/>
    <mergeCell ref="H142:N142"/>
    <mergeCell ref="O142:P142"/>
    <mergeCell ref="Q142:R142"/>
    <mergeCell ref="S142:T142"/>
    <mergeCell ref="D143:F143"/>
    <mergeCell ref="H143:N143"/>
    <mergeCell ref="O143:P143"/>
    <mergeCell ref="Q143:R143"/>
    <mergeCell ref="S143:T143"/>
    <mergeCell ref="D144:F144"/>
    <mergeCell ref="H144:N144"/>
    <mergeCell ref="O144:P144"/>
    <mergeCell ref="Q144:R144"/>
    <mergeCell ref="S144:T144"/>
    <mergeCell ref="D145:F145"/>
    <mergeCell ref="H145:N145"/>
    <mergeCell ref="O145:P145"/>
    <mergeCell ref="Q145:R145"/>
    <mergeCell ref="S145:T145"/>
    <mergeCell ref="D146:F146"/>
    <mergeCell ref="H146:N146"/>
    <mergeCell ref="O146:P146"/>
    <mergeCell ref="Q146:R146"/>
    <mergeCell ref="S146:T146"/>
    <mergeCell ref="D147:F147"/>
    <mergeCell ref="H147:N147"/>
    <mergeCell ref="O147:P147"/>
    <mergeCell ref="Q147:R147"/>
    <mergeCell ref="S147:T147"/>
    <mergeCell ref="D148:F148"/>
    <mergeCell ref="H148:N148"/>
    <mergeCell ref="O148:P148"/>
    <mergeCell ref="Q148:R148"/>
    <mergeCell ref="S148:T148"/>
    <mergeCell ref="D149:F149"/>
    <mergeCell ref="H149:N149"/>
    <mergeCell ref="O149:P149"/>
    <mergeCell ref="Q149:R149"/>
    <mergeCell ref="S149:T149"/>
    <mergeCell ref="D150:F150"/>
    <mergeCell ref="H150:N150"/>
    <mergeCell ref="O150:P150"/>
    <mergeCell ref="Q150:R150"/>
    <mergeCell ref="S150:T150"/>
    <mergeCell ref="D151:F151"/>
    <mergeCell ref="H151:N151"/>
    <mergeCell ref="O151:P151"/>
    <mergeCell ref="Q151:R151"/>
    <mergeCell ref="S151:T151"/>
    <mergeCell ref="D152:F152"/>
    <mergeCell ref="H152:N152"/>
    <mergeCell ref="O152:P152"/>
    <mergeCell ref="Q152:R152"/>
    <mergeCell ref="S152:T152"/>
    <mergeCell ref="D153:F153"/>
    <mergeCell ref="H153:N153"/>
    <mergeCell ref="O153:P153"/>
    <mergeCell ref="Q153:R153"/>
    <mergeCell ref="S153:T153"/>
    <mergeCell ref="D154:F154"/>
    <mergeCell ref="H154:N154"/>
    <mergeCell ref="O154:P154"/>
    <mergeCell ref="Q154:R154"/>
    <mergeCell ref="S154:T154"/>
    <mergeCell ref="D155:F155"/>
    <mergeCell ref="H155:N155"/>
    <mergeCell ref="O155:P155"/>
    <mergeCell ref="Q155:R155"/>
    <mergeCell ref="S155:T155"/>
    <mergeCell ref="D156:F156"/>
    <mergeCell ref="H156:N156"/>
    <mergeCell ref="O156:P156"/>
    <mergeCell ref="Q156:R156"/>
    <mergeCell ref="S156:T156"/>
    <mergeCell ref="D157:F157"/>
    <mergeCell ref="H157:N157"/>
    <mergeCell ref="O157:P157"/>
    <mergeCell ref="Q157:R157"/>
    <mergeCell ref="S157:T157"/>
    <mergeCell ref="D158:F158"/>
    <mergeCell ref="H158:N158"/>
    <mergeCell ref="O158:P158"/>
    <mergeCell ref="Q158:R158"/>
    <mergeCell ref="S158:T158"/>
    <mergeCell ref="D159:F159"/>
    <mergeCell ref="H159:N159"/>
    <mergeCell ref="O159:P159"/>
    <mergeCell ref="Q159:R159"/>
    <mergeCell ref="S159:T159"/>
    <mergeCell ref="D160:F160"/>
    <mergeCell ref="H160:N160"/>
    <mergeCell ref="O160:P160"/>
    <mergeCell ref="Q160:R160"/>
    <mergeCell ref="S160:T160"/>
    <mergeCell ref="D161:F161"/>
    <mergeCell ref="H161:N161"/>
    <mergeCell ref="O161:P161"/>
    <mergeCell ref="Q161:R161"/>
    <mergeCell ref="S161:T161"/>
    <mergeCell ref="S167:T167"/>
    <mergeCell ref="D168:F168"/>
    <mergeCell ref="H168:N168"/>
    <mergeCell ref="O168:P168"/>
    <mergeCell ref="Q168:R168"/>
    <mergeCell ref="S168:T168"/>
    <mergeCell ref="O167:P167"/>
    <mergeCell ref="Q167:R167"/>
    <mergeCell ref="D169:F169"/>
    <mergeCell ref="H169:N169"/>
    <mergeCell ref="O169:P169"/>
    <mergeCell ref="Q169:R169"/>
    <mergeCell ref="S169:T169"/>
    <mergeCell ref="D162:F162"/>
    <mergeCell ref="H162:N162"/>
    <mergeCell ref="O162:P162"/>
    <mergeCell ref="Q162:R162"/>
    <mergeCell ref="S162:T162"/>
    <mergeCell ref="D163:F163"/>
    <mergeCell ref="H163:N163"/>
    <mergeCell ref="O163:P163"/>
    <mergeCell ref="Q163:R163"/>
    <mergeCell ref="S163:T163"/>
    <mergeCell ref="D164:F164"/>
    <mergeCell ref="H164:N164"/>
    <mergeCell ref="O164:P164"/>
    <mergeCell ref="Q164:R164"/>
    <mergeCell ref="S164:T164"/>
    <mergeCell ref="D165:F165"/>
    <mergeCell ref="H165:N165"/>
    <mergeCell ref="O165:P165"/>
    <mergeCell ref="Q165:R165"/>
    <mergeCell ref="S165:T165"/>
    <mergeCell ref="D166:F166"/>
    <mergeCell ref="H166:N166"/>
    <mergeCell ref="O166:P166"/>
    <mergeCell ref="Q166:R166"/>
    <mergeCell ref="S166:T166"/>
    <mergeCell ref="D167:F167"/>
    <mergeCell ref="H167:N167"/>
    <mergeCell ref="B195:G195"/>
    <mergeCell ref="H195:T195"/>
    <mergeCell ref="B196:G196"/>
    <mergeCell ref="H196:T196"/>
    <mergeCell ref="B193:G193"/>
    <mergeCell ref="H193:T193"/>
    <mergeCell ref="B194:G194"/>
    <mergeCell ref="H194:T194"/>
    <mergeCell ref="C186:F186"/>
    <mergeCell ref="G186:T186"/>
    <mergeCell ref="B188:T188"/>
    <mergeCell ref="B189:T189"/>
    <mergeCell ref="B190:T190"/>
    <mergeCell ref="B192:T192"/>
    <mergeCell ref="D170:F170"/>
    <mergeCell ref="H170:N170"/>
    <mergeCell ref="O170:P170"/>
    <mergeCell ref="Q170:R170"/>
    <mergeCell ref="S170:T170"/>
    <mergeCell ref="D171:F171"/>
    <mergeCell ref="H171:N171"/>
    <mergeCell ref="O171:P171"/>
    <mergeCell ref="Q171:R171"/>
    <mergeCell ref="S171:T171"/>
    <mergeCell ref="G176:H176"/>
    <mergeCell ref="B177:D177"/>
    <mergeCell ref="G177:H177"/>
    <mergeCell ref="J175:K176"/>
    <mergeCell ref="J177:K177"/>
    <mergeCell ref="B172:M172"/>
    <mergeCell ref="Q172:R172"/>
    <mergeCell ref="S172:T172"/>
    <mergeCell ref="V193:AA193"/>
    <mergeCell ref="B180:D180"/>
    <mergeCell ref="G180:H180"/>
    <mergeCell ref="L181:M181"/>
    <mergeCell ref="C185:F185"/>
    <mergeCell ref="G185:T185"/>
    <mergeCell ref="J180:K180"/>
    <mergeCell ref="B178:D178"/>
    <mergeCell ref="G178:H178"/>
    <mergeCell ref="B179:D179"/>
    <mergeCell ref="G179:H179"/>
    <mergeCell ref="J178:K178"/>
    <mergeCell ref="J179:K179"/>
    <mergeCell ref="B175:D176"/>
    <mergeCell ref="E175:F175"/>
    <mergeCell ref="G175:I175"/>
    <mergeCell ref="L175:M175"/>
    <mergeCell ref="N175:O175"/>
  </mergeCells>
  <phoneticPr fontId="1"/>
  <conditionalFormatting sqref="O180">
    <cfRule type="cellIs" dxfId="34" priority="22" operator="lessThan">
      <formula>150</formula>
    </cfRule>
  </conditionalFormatting>
  <conditionalFormatting sqref="H194">
    <cfRule type="expression" dxfId="33" priority="31" stopIfTrue="1">
      <formula>$L$181&lt;150</formula>
    </cfRule>
    <cfRule type="expression" dxfId="32" priority="32" stopIfTrue="1">
      <formula>$L$181&gt;=150</formula>
    </cfRule>
  </conditionalFormatting>
  <conditionalFormatting sqref="L180">
    <cfRule type="cellIs" dxfId="31" priority="24" operator="lessThan">
      <formula>38</formula>
    </cfRule>
  </conditionalFormatting>
  <conditionalFormatting sqref="L181:M181">
    <cfRule type="cellIs" dxfId="30" priority="25" operator="lessThan">
      <formula>120</formula>
    </cfRule>
  </conditionalFormatting>
  <conditionalFormatting sqref="N180">
    <cfRule type="cellIs" dxfId="29" priority="11" operator="lessThan">
      <formula>120</formula>
    </cfRule>
  </conditionalFormatting>
  <conditionalFormatting sqref="H195">
    <cfRule type="expression" dxfId="28" priority="41" stopIfTrue="1">
      <formula>$N$180&lt;150</formula>
    </cfRule>
    <cfRule type="expression" dxfId="27" priority="42" stopIfTrue="1">
      <formula>$N$180&gt;=150</formula>
    </cfRule>
  </conditionalFormatting>
  <conditionalFormatting sqref="H196">
    <cfRule type="expression" dxfId="26" priority="43" stopIfTrue="1">
      <formula>$O$180&lt;120</formula>
    </cfRule>
    <cfRule type="expression" dxfId="25" priority="44" stopIfTrue="1">
      <formula>$O$180&gt;=120</formula>
    </cfRule>
  </conditionalFormatting>
  <conditionalFormatting sqref="E177">
    <cfRule type="cellIs" dxfId="24" priority="7" operator="lessThan">
      <formula>8</formula>
    </cfRule>
  </conditionalFormatting>
  <conditionalFormatting sqref="E178">
    <cfRule type="cellIs" dxfId="23" priority="6" operator="lessThan">
      <formula>4</formula>
    </cfRule>
  </conditionalFormatting>
  <conditionalFormatting sqref="E179">
    <cfRule type="cellIs" dxfId="22" priority="5" operator="lessThan">
      <formula>7</formula>
    </cfRule>
  </conditionalFormatting>
  <conditionalFormatting sqref="E180">
    <cfRule type="cellIs" dxfId="21" priority="4" operator="lessThan">
      <formula>6</formula>
    </cfRule>
  </conditionalFormatting>
  <conditionalFormatting sqref="L177">
    <cfRule type="cellIs" dxfId="20" priority="3" operator="lessThan">
      <formula>3</formula>
    </cfRule>
  </conditionalFormatting>
  <conditionalFormatting sqref="L178">
    <cfRule type="cellIs" dxfId="19" priority="2" operator="lessThan">
      <formula>6</formula>
    </cfRule>
  </conditionalFormatting>
  <conditionalFormatting sqref="L179">
    <cfRule type="cellIs" dxfId="18" priority="1" operator="lessThan">
      <formula>4</formula>
    </cfRule>
  </conditionalFormatting>
  <dataValidations count="3">
    <dataValidation type="list" errorStyle="information" imeMode="on" allowBlank="1" showInputMessage="1" showErrorMessage="1" errorTitle="入力リスト以外の選択" error="入力リスト以外の指導者を入力しようとしていますが、これでよろしければエンターキーを押して下さい。" sqref="O24:P171" xr:uid="{00000000-0002-0000-0000-000000000000}">
      <formula1>$X$5:$X$12</formula1>
    </dataValidation>
    <dataValidation type="list" allowBlank="1" showInputMessage="1" showErrorMessage="1" sqref="D24:F171" xr:uid="{00000000-0002-0000-0000-000001000000}">
      <formula1>$V$5:$V$11</formula1>
    </dataValidation>
    <dataValidation type="list" allowBlank="1" showInputMessage="1" showErrorMessage="1" sqref="G24:G171" xr:uid="{00000000-0002-0000-0000-000002000000}">
      <formula1>$W$5:$W$6</formula1>
    </dataValidation>
  </dataValidations>
  <pageMargins left="0.78740157480314965" right="0.78740157480314965" top="0.98425196850393704" bottom="0.98425196850393704" header="0.51181102362204722" footer="0.51181102362204722"/>
  <pageSetup paperSize="9" scale="95" orientation="portrait" horizontalDpi="300" verticalDpi="300" r:id="rId1"/>
  <headerFooter alignWithMargins="0"/>
  <rowBreaks count="2" manualBreakCount="2">
    <brk id="48" min="1" max="34" man="1"/>
    <brk id="99" min="1" max="34" man="1"/>
  </rowBreaks>
  <colBreaks count="1" manualBreakCount="1">
    <brk id="20" max="1048575" man="1"/>
  </col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FFFF"/>
  </sheetPr>
  <dimension ref="A1:AK210"/>
  <sheetViews>
    <sheetView tabSelected="1" view="pageBreakPreview" zoomScale="115" zoomScaleNormal="100" zoomScaleSheetLayoutView="115" workbookViewId="0">
      <selection activeCell="L9" sqref="L9"/>
    </sheetView>
  </sheetViews>
  <sheetFormatPr defaultColWidth="9" defaultRowHeight="12"/>
  <cols>
    <col min="1" max="1" width="2.33203125" style="2" customWidth="1"/>
    <col min="2" max="2" width="4.6640625" style="1" customWidth="1"/>
    <col min="3" max="3" width="3.33203125" style="1" customWidth="1"/>
    <col min="4" max="5" width="5" style="1" customWidth="1"/>
    <col min="6" max="6" width="5.77734375" style="1" customWidth="1"/>
    <col min="7" max="7" width="3.33203125" style="1" customWidth="1"/>
    <col min="8" max="8" width="4.77734375" style="1" customWidth="1"/>
    <col min="9" max="11" width="5.6640625" style="1" customWidth="1"/>
    <col min="12" max="13" width="5.21875" style="1" customWidth="1"/>
    <col min="14" max="15" width="5.77734375" style="1" customWidth="1"/>
    <col min="16" max="17" width="5.6640625" style="1" customWidth="1"/>
    <col min="18" max="18" width="3.33203125" style="1" customWidth="1"/>
    <col min="19" max="19" width="2.21875" style="1" customWidth="1"/>
    <col min="20" max="20" width="5.6640625" style="1" customWidth="1"/>
    <col min="21" max="21" width="7.33203125" style="1" customWidth="1"/>
    <col min="22" max="22" width="2.6640625" style="1" customWidth="1"/>
    <col min="23" max="24" width="2.6640625" style="15" customWidth="1"/>
    <col min="25" max="25" width="5.6640625" style="15" customWidth="1"/>
    <col min="26" max="32" width="7.6640625" style="1" customWidth="1"/>
    <col min="33" max="33" width="4.6640625" style="1" customWidth="1"/>
    <col min="34" max="16384" width="9" style="1"/>
  </cols>
  <sheetData>
    <row r="1" spans="1:26" ht="24" customHeight="1">
      <c r="C1" s="14" t="s">
        <v>50</v>
      </c>
    </row>
    <row r="2" spans="1:26">
      <c r="B2" s="1" t="s">
        <v>86</v>
      </c>
    </row>
    <row r="3" spans="1:26" ht="16.2">
      <c r="B3" s="169" t="s">
        <v>446</v>
      </c>
      <c r="C3" s="169"/>
      <c r="D3" s="169"/>
      <c r="E3" s="169"/>
      <c r="F3" s="169"/>
      <c r="G3" s="169"/>
      <c r="H3" s="169"/>
      <c r="I3" s="169"/>
      <c r="J3" s="169"/>
      <c r="K3" s="169"/>
      <c r="L3" s="169"/>
      <c r="M3" s="169"/>
      <c r="N3" s="169"/>
      <c r="O3" s="169"/>
      <c r="P3" s="169"/>
      <c r="Q3" s="169"/>
      <c r="R3" s="169"/>
      <c r="S3" s="169"/>
      <c r="T3" s="169"/>
      <c r="U3" s="80"/>
    </row>
    <row r="4" spans="1:26" ht="16.2">
      <c r="B4" s="170" t="s">
        <v>31</v>
      </c>
      <c r="C4" s="170"/>
      <c r="D4" s="170"/>
      <c r="E4" s="170"/>
      <c r="F4" s="170"/>
      <c r="G4" s="170"/>
      <c r="H4" s="170"/>
      <c r="I4" s="170"/>
      <c r="J4" s="170"/>
      <c r="K4" s="170"/>
      <c r="L4" s="170"/>
      <c r="M4" s="170"/>
      <c r="N4" s="170"/>
      <c r="O4" s="170"/>
      <c r="P4" s="170"/>
      <c r="Q4" s="170"/>
      <c r="R4" s="170"/>
      <c r="S4" s="170"/>
      <c r="T4" s="170"/>
      <c r="U4" s="81"/>
      <c r="W4" s="16" t="s">
        <v>9</v>
      </c>
      <c r="X4" s="16" t="s">
        <v>22</v>
      </c>
      <c r="Y4" s="16" t="s">
        <v>11</v>
      </c>
      <c r="Z4" s="15" t="s">
        <v>121</v>
      </c>
    </row>
    <row r="5" spans="1:26" ht="12" customHeight="1">
      <c r="B5" s="81"/>
      <c r="C5" s="81"/>
      <c r="D5" s="81"/>
      <c r="E5" s="81"/>
      <c r="F5" s="81"/>
      <c r="G5" s="81"/>
      <c r="H5" s="81"/>
      <c r="I5" s="81"/>
      <c r="J5" s="81"/>
      <c r="K5" s="81"/>
      <c r="L5" s="81"/>
      <c r="M5" s="81"/>
      <c r="N5" s="81"/>
      <c r="O5" s="81"/>
      <c r="P5" s="81"/>
      <c r="Q5" s="81"/>
      <c r="R5" s="81"/>
      <c r="S5" s="81"/>
      <c r="T5" s="81"/>
      <c r="U5" s="81"/>
      <c r="W5" s="16" t="s">
        <v>68</v>
      </c>
      <c r="X5" s="16" t="s">
        <v>69</v>
      </c>
      <c r="Y5" s="17" t="s">
        <v>23</v>
      </c>
      <c r="Z5" s="15" t="s">
        <v>122</v>
      </c>
    </row>
    <row r="6" spans="1:26" ht="15" customHeight="1">
      <c r="J6" s="1" t="s">
        <v>0</v>
      </c>
      <c r="M6" s="171"/>
      <c r="N6" s="171"/>
      <c r="O6" s="171"/>
      <c r="P6" s="171"/>
      <c r="Q6" s="171"/>
      <c r="R6" s="8"/>
      <c r="S6" s="8"/>
      <c r="T6" s="8"/>
      <c r="U6" s="101"/>
      <c r="W6" s="16" t="s">
        <v>70</v>
      </c>
      <c r="X6" s="18" t="s">
        <v>71</v>
      </c>
      <c r="Y6" s="17" t="s">
        <v>24</v>
      </c>
      <c r="Z6" s="15" t="s">
        <v>123</v>
      </c>
    </row>
    <row r="7" spans="1:26" ht="15" customHeight="1">
      <c r="J7" s="1" t="s">
        <v>1</v>
      </c>
      <c r="M7" s="172"/>
      <c r="N7" s="172"/>
      <c r="O7" s="172"/>
      <c r="P7" s="172"/>
      <c r="Q7" s="172"/>
      <c r="R7" s="8"/>
      <c r="S7" s="183"/>
      <c r="T7" s="183"/>
      <c r="U7" s="10"/>
      <c r="W7" s="16" t="s">
        <v>72</v>
      </c>
      <c r="X7" s="16"/>
      <c r="Y7" s="17" t="s">
        <v>96</v>
      </c>
      <c r="Z7" s="15" t="s">
        <v>124</v>
      </c>
    </row>
    <row r="8" spans="1:26" ht="15" customHeight="1">
      <c r="J8" s="1" t="s">
        <v>2</v>
      </c>
      <c r="M8" s="172"/>
      <c r="N8" s="172"/>
      <c r="O8" s="172"/>
      <c r="P8" s="172"/>
      <c r="Q8" s="172"/>
      <c r="R8" s="8"/>
      <c r="S8" s="184"/>
      <c r="T8" s="184"/>
      <c r="U8" s="101"/>
      <c r="W8" s="16" t="s">
        <v>53</v>
      </c>
      <c r="X8" s="16"/>
      <c r="Y8" s="17" t="s">
        <v>91</v>
      </c>
      <c r="Z8" s="15" t="s">
        <v>125</v>
      </c>
    </row>
    <row r="9" spans="1:26" ht="15" customHeight="1">
      <c r="J9" s="1" t="s">
        <v>3</v>
      </c>
      <c r="M9" s="172"/>
      <c r="N9" s="172"/>
      <c r="O9" s="172"/>
      <c r="P9" s="172"/>
      <c r="Q9" s="172"/>
      <c r="R9" s="8"/>
      <c r="S9" s="8"/>
      <c r="T9" s="8"/>
      <c r="U9" s="183"/>
      <c r="V9" s="183"/>
      <c r="W9" s="16" t="s">
        <v>30</v>
      </c>
      <c r="X9" s="16"/>
      <c r="Y9" s="17" t="s">
        <v>52</v>
      </c>
      <c r="Z9" s="15" t="s">
        <v>126</v>
      </c>
    </row>
    <row r="10" spans="1:26" ht="9.75" customHeight="1">
      <c r="W10" s="16" t="s">
        <v>73</v>
      </c>
      <c r="X10" s="16"/>
      <c r="Y10" s="17" t="s">
        <v>89</v>
      </c>
    </row>
    <row r="11" spans="1:26">
      <c r="B11" s="1" t="s">
        <v>74</v>
      </c>
      <c r="W11" s="16" t="s">
        <v>87</v>
      </c>
      <c r="Y11" s="17" t="s">
        <v>88</v>
      </c>
    </row>
    <row r="12" spans="1:26">
      <c r="B12" s="1" t="s">
        <v>32</v>
      </c>
      <c r="W12" s="16"/>
    </row>
    <row r="13" spans="1:26" s="15" customFormat="1" ht="13.2">
      <c r="A13" s="16"/>
      <c r="B13" s="78" t="s">
        <v>7</v>
      </c>
      <c r="C13" s="78" t="s">
        <v>8</v>
      </c>
      <c r="D13" s="78" t="s">
        <v>93</v>
      </c>
      <c r="E13" s="78" t="s">
        <v>94</v>
      </c>
      <c r="F13" s="78" t="s">
        <v>9</v>
      </c>
      <c r="G13" s="151" t="s">
        <v>18</v>
      </c>
      <c r="H13" s="174"/>
      <c r="I13" s="174"/>
      <c r="J13" s="174"/>
      <c r="K13" s="174"/>
      <c r="L13" s="174"/>
      <c r="M13" s="174"/>
      <c r="N13" s="175"/>
      <c r="O13" s="159" t="s">
        <v>10</v>
      </c>
      <c r="P13" s="159"/>
      <c r="Q13" s="159" t="s">
        <v>12</v>
      </c>
      <c r="R13" s="159"/>
      <c r="S13" s="159" t="s">
        <v>13</v>
      </c>
      <c r="T13" s="159"/>
      <c r="U13" s="83"/>
      <c r="W13" s="38"/>
      <c r="X13" s="20"/>
      <c r="Y13" s="20"/>
      <c r="Z13" s="20"/>
    </row>
    <row r="14" spans="1:26" ht="15" customHeight="1">
      <c r="B14" s="3"/>
      <c r="C14" s="3"/>
      <c r="D14" s="79"/>
      <c r="E14" s="79"/>
      <c r="F14" s="77"/>
      <c r="G14" s="76"/>
      <c r="H14" s="149"/>
      <c r="I14" s="149"/>
      <c r="J14" s="149"/>
      <c r="K14" s="149"/>
      <c r="L14" s="149"/>
      <c r="M14" s="149"/>
      <c r="N14" s="150"/>
      <c r="O14" s="151"/>
      <c r="P14" s="152"/>
      <c r="Q14" s="160"/>
      <c r="R14" s="160"/>
      <c r="S14" s="162"/>
      <c r="T14" s="162"/>
      <c r="U14" s="11"/>
      <c r="W14" s="39"/>
      <c r="X14" s="21"/>
      <c r="Y14" s="20"/>
      <c r="Z14" s="20"/>
    </row>
    <row r="15" spans="1:26" ht="15" customHeight="1">
      <c r="B15" s="4"/>
      <c r="C15" s="4"/>
      <c r="D15" s="79"/>
      <c r="E15" s="79"/>
      <c r="F15" s="77"/>
      <c r="G15" s="76"/>
      <c r="H15" s="149"/>
      <c r="I15" s="149"/>
      <c r="J15" s="149"/>
      <c r="K15" s="149"/>
      <c r="L15" s="149"/>
      <c r="M15" s="149"/>
      <c r="N15" s="150"/>
      <c r="O15" s="151"/>
      <c r="P15" s="152"/>
      <c r="Q15" s="160"/>
      <c r="R15" s="160"/>
      <c r="S15" s="162"/>
      <c r="T15" s="162"/>
      <c r="U15" s="11"/>
      <c r="W15" s="39"/>
      <c r="X15" s="21"/>
      <c r="Y15" s="20"/>
      <c r="Z15" s="20"/>
    </row>
    <row r="16" spans="1:26" ht="15" customHeight="1">
      <c r="B16" s="4"/>
      <c r="C16" s="4"/>
      <c r="D16" s="79"/>
      <c r="E16" s="79"/>
      <c r="F16" s="77"/>
      <c r="G16" s="76"/>
      <c r="H16" s="149"/>
      <c r="I16" s="149"/>
      <c r="J16" s="149"/>
      <c r="K16" s="149"/>
      <c r="L16" s="149"/>
      <c r="M16" s="149"/>
      <c r="N16" s="150"/>
      <c r="O16" s="151"/>
      <c r="P16" s="152"/>
      <c r="Q16" s="160"/>
      <c r="R16" s="160"/>
      <c r="S16" s="162"/>
      <c r="T16" s="162"/>
      <c r="U16" s="11"/>
      <c r="W16" s="39"/>
      <c r="X16" s="21"/>
      <c r="Y16" s="20"/>
      <c r="Z16" s="20"/>
    </row>
    <row r="17" spans="2:33" ht="15" customHeight="1">
      <c r="B17" s="4"/>
      <c r="C17" s="4"/>
      <c r="D17" s="79"/>
      <c r="E17" s="79"/>
      <c r="F17" s="77"/>
      <c r="G17" s="76"/>
      <c r="H17" s="149"/>
      <c r="I17" s="149"/>
      <c r="J17" s="149"/>
      <c r="K17" s="149"/>
      <c r="L17" s="149"/>
      <c r="M17" s="149"/>
      <c r="N17" s="150"/>
      <c r="O17" s="151"/>
      <c r="P17" s="152"/>
      <c r="Q17" s="160"/>
      <c r="R17" s="160"/>
      <c r="S17" s="162"/>
      <c r="T17" s="162"/>
      <c r="U17" s="11"/>
      <c r="W17" s="39"/>
      <c r="X17" s="21"/>
      <c r="Y17" s="20"/>
      <c r="Z17" s="20"/>
    </row>
    <row r="18" spans="2:33" ht="15" customHeight="1">
      <c r="B18" s="4"/>
      <c r="C18" s="4"/>
      <c r="D18" s="79"/>
      <c r="E18" s="79"/>
      <c r="F18" s="77"/>
      <c r="G18" s="76"/>
      <c r="H18" s="149"/>
      <c r="I18" s="149"/>
      <c r="J18" s="149"/>
      <c r="K18" s="149"/>
      <c r="L18" s="149"/>
      <c r="M18" s="149"/>
      <c r="N18" s="150"/>
      <c r="O18" s="151"/>
      <c r="P18" s="152"/>
      <c r="Q18" s="160"/>
      <c r="R18" s="160"/>
      <c r="S18" s="162"/>
      <c r="T18" s="162"/>
      <c r="U18" s="11"/>
      <c r="W18" s="39"/>
      <c r="X18" s="21"/>
      <c r="Y18" s="20"/>
      <c r="Z18" s="20"/>
    </row>
    <row r="19" spans="2:33" ht="15" customHeight="1">
      <c r="B19" s="4"/>
      <c r="C19" s="4"/>
      <c r="D19" s="79"/>
      <c r="E19" s="79"/>
      <c r="F19" s="77"/>
      <c r="G19" s="76"/>
      <c r="H19" s="149"/>
      <c r="I19" s="149"/>
      <c r="J19" s="149"/>
      <c r="K19" s="149"/>
      <c r="L19" s="149"/>
      <c r="M19" s="149"/>
      <c r="N19" s="150"/>
      <c r="O19" s="151"/>
      <c r="P19" s="152"/>
      <c r="Q19" s="160"/>
      <c r="R19" s="160"/>
      <c r="S19" s="162"/>
      <c r="T19" s="162"/>
      <c r="U19" s="11"/>
      <c r="W19" s="39"/>
      <c r="X19" s="21"/>
      <c r="Y19" s="20"/>
      <c r="Z19" s="20"/>
    </row>
    <row r="20" spans="2:33" ht="15" customHeight="1">
      <c r="B20" s="4"/>
      <c r="C20" s="4"/>
      <c r="D20" s="79"/>
      <c r="E20" s="79"/>
      <c r="F20" s="77"/>
      <c r="G20" s="76"/>
      <c r="H20" s="149"/>
      <c r="I20" s="149"/>
      <c r="J20" s="149"/>
      <c r="K20" s="149"/>
      <c r="L20" s="149"/>
      <c r="M20" s="149"/>
      <c r="N20" s="150"/>
      <c r="O20" s="151"/>
      <c r="P20" s="152"/>
      <c r="Q20" s="160"/>
      <c r="R20" s="160"/>
      <c r="S20" s="162"/>
      <c r="T20" s="162"/>
      <c r="U20" s="11"/>
      <c r="W20" s="39"/>
      <c r="X20" s="21"/>
      <c r="Y20" s="20"/>
      <c r="Z20" s="20"/>
    </row>
    <row r="21" spans="2:33" ht="15" customHeight="1">
      <c r="B21" s="4"/>
      <c r="C21" s="4"/>
      <c r="D21" s="79"/>
      <c r="E21" s="79"/>
      <c r="F21" s="77"/>
      <c r="G21" s="76"/>
      <c r="H21" s="149"/>
      <c r="I21" s="149"/>
      <c r="J21" s="149"/>
      <c r="K21" s="149"/>
      <c r="L21" s="149"/>
      <c r="M21" s="149"/>
      <c r="N21" s="150"/>
      <c r="O21" s="151"/>
      <c r="P21" s="152"/>
      <c r="Q21" s="160"/>
      <c r="R21" s="160"/>
      <c r="S21" s="162"/>
      <c r="T21" s="162"/>
      <c r="U21" s="11"/>
      <c r="W21" s="39"/>
      <c r="X21" s="21"/>
      <c r="Y21" s="20"/>
      <c r="Z21" s="20"/>
    </row>
    <row r="22" spans="2:33" ht="15" customHeight="1">
      <c r="B22" s="4"/>
      <c r="C22" s="4"/>
      <c r="D22" s="79"/>
      <c r="E22" s="79"/>
      <c r="F22" s="77"/>
      <c r="G22" s="76"/>
      <c r="H22" s="149"/>
      <c r="I22" s="149"/>
      <c r="J22" s="149"/>
      <c r="K22" s="149"/>
      <c r="L22" s="149"/>
      <c r="M22" s="149"/>
      <c r="N22" s="150"/>
      <c r="O22" s="151"/>
      <c r="P22" s="152"/>
      <c r="Q22" s="160"/>
      <c r="R22" s="160"/>
      <c r="S22" s="162"/>
      <c r="T22" s="162"/>
      <c r="U22" s="11"/>
      <c r="W22" s="39"/>
      <c r="X22" s="21"/>
      <c r="Y22" s="20"/>
      <c r="Z22" s="20"/>
    </row>
    <row r="23" spans="2:33" ht="15" customHeight="1">
      <c r="B23" s="4"/>
      <c r="C23" s="4"/>
      <c r="D23" s="79"/>
      <c r="E23" s="79"/>
      <c r="F23" s="77"/>
      <c r="G23" s="76"/>
      <c r="H23" s="149"/>
      <c r="I23" s="149"/>
      <c r="J23" s="149"/>
      <c r="K23" s="149"/>
      <c r="L23" s="149"/>
      <c r="M23" s="149"/>
      <c r="N23" s="150"/>
      <c r="O23" s="151"/>
      <c r="P23" s="152"/>
      <c r="Q23" s="160"/>
      <c r="R23" s="160"/>
      <c r="S23" s="162"/>
      <c r="T23" s="162"/>
      <c r="U23" s="11"/>
      <c r="W23" s="39"/>
      <c r="X23" s="21"/>
      <c r="Y23" s="20"/>
      <c r="Z23" s="20"/>
    </row>
    <row r="24" spans="2:33" ht="15" customHeight="1">
      <c r="B24" s="4"/>
      <c r="C24" s="4"/>
      <c r="D24" s="79"/>
      <c r="E24" s="79"/>
      <c r="F24" s="77"/>
      <c r="G24" s="76"/>
      <c r="H24" s="149"/>
      <c r="I24" s="149"/>
      <c r="J24" s="149"/>
      <c r="K24" s="149"/>
      <c r="L24" s="149"/>
      <c r="M24" s="149"/>
      <c r="N24" s="150"/>
      <c r="O24" s="151"/>
      <c r="P24" s="152"/>
      <c r="Q24" s="160"/>
      <c r="R24" s="160"/>
      <c r="S24" s="162"/>
      <c r="T24" s="162"/>
      <c r="U24" s="11"/>
      <c r="W24" s="39"/>
      <c r="X24" s="21"/>
      <c r="Y24" s="20"/>
      <c r="Z24" s="20"/>
    </row>
    <row r="25" spans="2:33" ht="15" customHeight="1">
      <c r="B25" s="4"/>
      <c r="C25" s="4"/>
      <c r="D25" s="79"/>
      <c r="E25" s="79"/>
      <c r="F25" s="77"/>
      <c r="G25" s="76"/>
      <c r="H25" s="149"/>
      <c r="I25" s="149"/>
      <c r="J25" s="149"/>
      <c r="K25" s="149"/>
      <c r="L25" s="149"/>
      <c r="M25" s="149"/>
      <c r="N25" s="150"/>
      <c r="O25" s="151"/>
      <c r="P25" s="152"/>
      <c r="Q25" s="160"/>
      <c r="R25" s="160"/>
      <c r="S25" s="162"/>
      <c r="T25" s="162"/>
      <c r="U25" s="11"/>
      <c r="W25" s="39"/>
      <c r="X25" s="21"/>
      <c r="Y25" s="20"/>
      <c r="Z25" s="20"/>
    </row>
    <row r="26" spans="2:33" ht="15" customHeight="1">
      <c r="B26" s="4"/>
      <c r="C26" s="4"/>
      <c r="D26" s="79"/>
      <c r="E26" s="79"/>
      <c r="F26" s="77"/>
      <c r="G26" s="76"/>
      <c r="H26" s="149"/>
      <c r="I26" s="149"/>
      <c r="J26" s="149"/>
      <c r="K26" s="149"/>
      <c r="L26" s="149"/>
      <c r="M26" s="149"/>
      <c r="N26" s="150"/>
      <c r="O26" s="151"/>
      <c r="P26" s="152"/>
      <c r="Q26" s="160"/>
      <c r="R26" s="160"/>
      <c r="S26" s="162"/>
      <c r="T26" s="162"/>
      <c r="U26" s="11"/>
      <c r="W26" s="39"/>
      <c r="X26" s="21"/>
      <c r="Y26" s="20"/>
      <c r="Z26" s="20"/>
    </row>
    <row r="27" spans="2:33" ht="15" customHeight="1">
      <c r="B27" s="4"/>
      <c r="C27" s="4"/>
      <c r="D27" s="79"/>
      <c r="E27" s="79"/>
      <c r="F27" s="77"/>
      <c r="G27" s="76"/>
      <c r="H27" s="149"/>
      <c r="I27" s="149"/>
      <c r="J27" s="149"/>
      <c r="K27" s="149"/>
      <c r="L27" s="149"/>
      <c r="M27" s="149"/>
      <c r="N27" s="150"/>
      <c r="O27" s="151"/>
      <c r="P27" s="152"/>
      <c r="Q27" s="160"/>
      <c r="R27" s="160"/>
      <c r="S27" s="162"/>
      <c r="T27" s="162"/>
      <c r="U27" s="11"/>
      <c r="V27" s="161" t="s">
        <v>397</v>
      </c>
      <c r="W27" s="161"/>
      <c r="X27" s="161"/>
      <c r="Y27" s="76" t="s">
        <v>69</v>
      </c>
      <c r="Z27" s="167" t="s">
        <v>398</v>
      </c>
      <c r="AA27" s="167" t="s">
        <v>237</v>
      </c>
      <c r="AB27" s="167" t="s">
        <v>237</v>
      </c>
      <c r="AC27" s="167" t="s">
        <v>237</v>
      </c>
      <c r="AD27" s="167" t="s">
        <v>237</v>
      </c>
      <c r="AE27" s="167" t="s">
        <v>237</v>
      </c>
      <c r="AF27" s="168" t="s">
        <v>237</v>
      </c>
      <c r="AG27" s="1">
        <f t="shared" ref="AG27:AG58" si="0">COUNTIF($H$14:$H$162,Z27)</f>
        <v>0</v>
      </c>
    </row>
    <row r="28" spans="2:33" ht="15" customHeight="1">
      <c r="B28" s="4"/>
      <c r="C28" s="4"/>
      <c r="D28" s="79"/>
      <c r="E28" s="79"/>
      <c r="F28" s="77"/>
      <c r="G28" s="76"/>
      <c r="H28" s="149"/>
      <c r="I28" s="149"/>
      <c r="J28" s="149"/>
      <c r="K28" s="149"/>
      <c r="L28" s="149"/>
      <c r="M28" s="149"/>
      <c r="N28" s="150"/>
      <c r="O28" s="151"/>
      <c r="P28" s="152"/>
      <c r="Q28" s="160"/>
      <c r="R28" s="160"/>
      <c r="S28" s="162"/>
      <c r="T28" s="162"/>
      <c r="U28" s="11"/>
      <c r="V28" s="161" t="s">
        <v>397</v>
      </c>
      <c r="W28" s="161"/>
      <c r="X28" s="161"/>
      <c r="Y28" s="76" t="s">
        <v>235</v>
      </c>
      <c r="Z28" s="167" t="s">
        <v>240</v>
      </c>
      <c r="AA28" s="167" t="s">
        <v>240</v>
      </c>
      <c r="AB28" s="167" t="s">
        <v>240</v>
      </c>
      <c r="AC28" s="167" t="s">
        <v>240</v>
      </c>
      <c r="AD28" s="167" t="s">
        <v>240</v>
      </c>
      <c r="AE28" s="167" t="s">
        <v>240</v>
      </c>
      <c r="AF28" s="168" t="s">
        <v>240</v>
      </c>
      <c r="AG28" s="1">
        <f t="shared" si="0"/>
        <v>0</v>
      </c>
    </row>
    <row r="29" spans="2:33" ht="15" customHeight="1">
      <c r="B29" s="4"/>
      <c r="C29" s="4"/>
      <c r="D29" s="79"/>
      <c r="E29" s="79"/>
      <c r="F29" s="77"/>
      <c r="G29" s="76"/>
      <c r="H29" s="149"/>
      <c r="I29" s="149"/>
      <c r="J29" s="149"/>
      <c r="K29" s="149"/>
      <c r="L29" s="149"/>
      <c r="M29" s="149"/>
      <c r="N29" s="150"/>
      <c r="O29" s="151"/>
      <c r="P29" s="152"/>
      <c r="Q29" s="160"/>
      <c r="R29" s="160"/>
      <c r="S29" s="162"/>
      <c r="T29" s="162"/>
      <c r="U29" s="11"/>
      <c r="V29" s="161" t="s">
        <v>68</v>
      </c>
      <c r="W29" s="161"/>
      <c r="X29" s="161"/>
      <c r="Y29" s="76" t="s">
        <v>235</v>
      </c>
      <c r="Z29" s="167" t="s">
        <v>242</v>
      </c>
      <c r="AA29" s="167" t="s">
        <v>242</v>
      </c>
      <c r="AB29" s="167" t="s">
        <v>242</v>
      </c>
      <c r="AC29" s="167" t="s">
        <v>242</v>
      </c>
      <c r="AD29" s="167" t="s">
        <v>242</v>
      </c>
      <c r="AE29" s="167" t="s">
        <v>242</v>
      </c>
      <c r="AF29" s="168" t="s">
        <v>242</v>
      </c>
      <c r="AG29" s="1">
        <f t="shared" si="0"/>
        <v>0</v>
      </c>
    </row>
    <row r="30" spans="2:33" ht="15" customHeight="1">
      <c r="B30" s="4"/>
      <c r="C30" s="4"/>
      <c r="D30" s="79"/>
      <c r="E30" s="79"/>
      <c r="F30" s="77"/>
      <c r="G30" s="76"/>
      <c r="H30" s="149"/>
      <c r="I30" s="149"/>
      <c r="J30" s="149"/>
      <c r="K30" s="149"/>
      <c r="L30" s="149"/>
      <c r="M30" s="149"/>
      <c r="N30" s="150"/>
      <c r="O30" s="151"/>
      <c r="P30" s="152"/>
      <c r="Q30" s="160"/>
      <c r="R30" s="160"/>
      <c r="S30" s="162"/>
      <c r="T30" s="162"/>
      <c r="U30" s="11"/>
      <c r="V30" s="161" t="s">
        <v>68</v>
      </c>
      <c r="W30" s="161"/>
      <c r="X30" s="161"/>
      <c r="Y30" s="76" t="s">
        <v>69</v>
      </c>
      <c r="Z30" s="167" t="s">
        <v>244</v>
      </c>
      <c r="AA30" s="167" t="s">
        <v>244</v>
      </c>
      <c r="AB30" s="167" t="s">
        <v>244</v>
      </c>
      <c r="AC30" s="167" t="s">
        <v>244</v>
      </c>
      <c r="AD30" s="167" t="s">
        <v>244</v>
      </c>
      <c r="AE30" s="167" t="s">
        <v>244</v>
      </c>
      <c r="AF30" s="168" t="s">
        <v>244</v>
      </c>
      <c r="AG30" s="1">
        <f t="shared" si="0"/>
        <v>0</v>
      </c>
    </row>
    <row r="31" spans="2:33" ht="15" customHeight="1">
      <c r="B31" s="4"/>
      <c r="C31" s="4"/>
      <c r="D31" s="79"/>
      <c r="E31" s="79"/>
      <c r="F31" s="77"/>
      <c r="G31" s="76"/>
      <c r="H31" s="149"/>
      <c r="I31" s="149"/>
      <c r="J31" s="149"/>
      <c r="K31" s="149"/>
      <c r="L31" s="149"/>
      <c r="M31" s="149"/>
      <c r="N31" s="150"/>
      <c r="O31" s="151"/>
      <c r="P31" s="152"/>
      <c r="Q31" s="160"/>
      <c r="R31" s="160"/>
      <c r="S31" s="162"/>
      <c r="T31" s="162"/>
      <c r="U31" s="11"/>
      <c r="V31" s="161" t="s">
        <v>243</v>
      </c>
      <c r="W31" s="161"/>
      <c r="X31" s="161"/>
      <c r="Y31" s="76" t="s">
        <v>235</v>
      </c>
      <c r="Z31" s="167" t="s">
        <v>246</v>
      </c>
      <c r="AA31" s="167" t="s">
        <v>246</v>
      </c>
      <c r="AB31" s="167" t="s">
        <v>246</v>
      </c>
      <c r="AC31" s="167" t="s">
        <v>246</v>
      </c>
      <c r="AD31" s="167" t="s">
        <v>246</v>
      </c>
      <c r="AE31" s="167" t="s">
        <v>246</v>
      </c>
      <c r="AF31" s="168" t="s">
        <v>246</v>
      </c>
      <c r="AG31" s="1">
        <f t="shared" si="0"/>
        <v>0</v>
      </c>
    </row>
    <row r="32" spans="2:33" ht="15" customHeight="1">
      <c r="B32" s="4"/>
      <c r="C32" s="4"/>
      <c r="D32" s="79"/>
      <c r="E32" s="79"/>
      <c r="F32" s="77"/>
      <c r="G32" s="76"/>
      <c r="H32" s="149"/>
      <c r="I32" s="149"/>
      <c r="J32" s="149"/>
      <c r="K32" s="149"/>
      <c r="L32" s="149"/>
      <c r="M32" s="149"/>
      <c r="N32" s="150"/>
      <c r="O32" s="151"/>
      <c r="P32" s="152"/>
      <c r="Q32" s="160"/>
      <c r="R32" s="160"/>
      <c r="S32" s="162"/>
      <c r="T32" s="162"/>
      <c r="U32" s="11"/>
      <c r="V32" s="161" t="s">
        <v>243</v>
      </c>
      <c r="W32" s="161"/>
      <c r="X32" s="161"/>
      <c r="Y32" s="76" t="s">
        <v>235</v>
      </c>
      <c r="Z32" s="167" t="s">
        <v>247</v>
      </c>
      <c r="AA32" s="167" t="s">
        <v>247</v>
      </c>
      <c r="AB32" s="167" t="s">
        <v>247</v>
      </c>
      <c r="AC32" s="167" t="s">
        <v>247</v>
      </c>
      <c r="AD32" s="167" t="s">
        <v>247</v>
      </c>
      <c r="AE32" s="167" t="s">
        <v>247</v>
      </c>
      <c r="AF32" s="168" t="s">
        <v>247</v>
      </c>
      <c r="AG32" s="1">
        <f t="shared" si="0"/>
        <v>0</v>
      </c>
    </row>
    <row r="33" spans="2:33" ht="15" customHeight="1">
      <c r="B33" s="4"/>
      <c r="C33" s="4"/>
      <c r="D33" s="79"/>
      <c r="E33" s="79"/>
      <c r="F33" s="77"/>
      <c r="G33" s="76"/>
      <c r="H33" s="149"/>
      <c r="I33" s="149"/>
      <c r="J33" s="149"/>
      <c r="K33" s="149"/>
      <c r="L33" s="149"/>
      <c r="M33" s="149"/>
      <c r="N33" s="150"/>
      <c r="O33" s="151"/>
      <c r="P33" s="152"/>
      <c r="Q33" s="160"/>
      <c r="R33" s="160"/>
      <c r="S33" s="162"/>
      <c r="T33" s="162"/>
      <c r="U33" s="11"/>
      <c r="V33" s="161" t="s">
        <v>243</v>
      </c>
      <c r="W33" s="161"/>
      <c r="X33" s="161"/>
      <c r="Y33" s="76" t="s">
        <v>399</v>
      </c>
      <c r="Z33" s="167" t="s">
        <v>248</v>
      </c>
      <c r="AA33" s="167" t="s">
        <v>248</v>
      </c>
      <c r="AB33" s="167" t="s">
        <v>248</v>
      </c>
      <c r="AC33" s="167" t="s">
        <v>248</v>
      </c>
      <c r="AD33" s="167" t="s">
        <v>248</v>
      </c>
      <c r="AE33" s="167" t="s">
        <v>248</v>
      </c>
      <c r="AF33" s="168" t="s">
        <v>248</v>
      </c>
      <c r="AG33" s="1">
        <f t="shared" si="0"/>
        <v>0</v>
      </c>
    </row>
    <row r="34" spans="2:33" ht="15" customHeight="1">
      <c r="B34" s="4"/>
      <c r="C34" s="4"/>
      <c r="D34" s="79"/>
      <c r="E34" s="79"/>
      <c r="F34" s="77"/>
      <c r="G34" s="76"/>
      <c r="H34" s="149"/>
      <c r="I34" s="149"/>
      <c r="J34" s="149"/>
      <c r="K34" s="149"/>
      <c r="L34" s="149"/>
      <c r="M34" s="149"/>
      <c r="N34" s="150"/>
      <c r="O34" s="151"/>
      <c r="P34" s="152"/>
      <c r="Q34" s="160"/>
      <c r="R34" s="160"/>
      <c r="S34" s="162"/>
      <c r="T34" s="162"/>
      <c r="U34" s="11"/>
      <c r="V34" s="161" t="s">
        <v>400</v>
      </c>
      <c r="W34" s="161"/>
      <c r="X34" s="161"/>
      <c r="Y34" s="76" t="s">
        <v>235</v>
      </c>
      <c r="Z34" s="167" t="s">
        <v>249</v>
      </c>
      <c r="AA34" s="167" t="s">
        <v>249</v>
      </c>
      <c r="AB34" s="167" t="s">
        <v>249</v>
      </c>
      <c r="AC34" s="167" t="s">
        <v>249</v>
      </c>
      <c r="AD34" s="167" t="s">
        <v>249</v>
      </c>
      <c r="AE34" s="167" t="s">
        <v>249</v>
      </c>
      <c r="AF34" s="168" t="s">
        <v>249</v>
      </c>
      <c r="AG34" s="1">
        <f t="shared" si="0"/>
        <v>0</v>
      </c>
    </row>
    <row r="35" spans="2:33" ht="15" customHeight="1">
      <c r="B35" s="4"/>
      <c r="C35" s="4"/>
      <c r="D35" s="79"/>
      <c r="E35" s="79"/>
      <c r="F35" s="77"/>
      <c r="G35" s="76"/>
      <c r="H35" s="149"/>
      <c r="I35" s="149"/>
      <c r="J35" s="149"/>
      <c r="K35" s="149"/>
      <c r="L35" s="149"/>
      <c r="M35" s="149"/>
      <c r="N35" s="150"/>
      <c r="O35" s="151"/>
      <c r="P35" s="152"/>
      <c r="Q35" s="160"/>
      <c r="R35" s="160"/>
      <c r="S35" s="162"/>
      <c r="T35" s="162"/>
      <c r="U35" s="11"/>
      <c r="V35" s="161" t="s">
        <v>243</v>
      </c>
      <c r="W35" s="161"/>
      <c r="X35" s="161"/>
      <c r="Y35" s="76" t="s">
        <v>250</v>
      </c>
      <c r="Z35" s="167" t="s">
        <v>251</v>
      </c>
      <c r="AA35" s="167" t="s">
        <v>251</v>
      </c>
      <c r="AB35" s="167" t="s">
        <v>251</v>
      </c>
      <c r="AC35" s="167" t="s">
        <v>251</v>
      </c>
      <c r="AD35" s="167" t="s">
        <v>251</v>
      </c>
      <c r="AE35" s="167" t="s">
        <v>251</v>
      </c>
      <c r="AF35" s="168" t="s">
        <v>251</v>
      </c>
      <c r="AG35" s="1">
        <f t="shared" si="0"/>
        <v>0</v>
      </c>
    </row>
    <row r="36" spans="2:33" ht="15" customHeight="1">
      <c r="B36" s="4"/>
      <c r="C36" s="4"/>
      <c r="D36" s="79"/>
      <c r="E36" s="79"/>
      <c r="F36" s="77"/>
      <c r="G36" s="76"/>
      <c r="H36" s="149"/>
      <c r="I36" s="149"/>
      <c r="J36" s="149"/>
      <c r="K36" s="149"/>
      <c r="L36" s="149"/>
      <c r="M36" s="149"/>
      <c r="N36" s="150"/>
      <c r="O36" s="151"/>
      <c r="P36" s="152"/>
      <c r="Q36" s="160"/>
      <c r="R36" s="160"/>
      <c r="S36" s="162"/>
      <c r="T36" s="162"/>
      <c r="U36" s="11"/>
      <c r="V36" s="161" t="s">
        <v>243</v>
      </c>
      <c r="W36" s="161"/>
      <c r="X36" s="161"/>
      <c r="Y36" s="76" t="s">
        <v>250</v>
      </c>
      <c r="Z36" s="167" t="s">
        <v>440</v>
      </c>
      <c r="AA36" s="167" t="s">
        <v>252</v>
      </c>
      <c r="AB36" s="167" t="s">
        <v>252</v>
      </c>
      <c r="AC36" s="167" t="s">
        <v>252</v>
      </c>
      <c r="AD36" s="167" t="s">
        <v>252</v>
      </c>
      <c r="AE36" s="167" t="s">
        <v>252</v>
      </c>
      <c r="AF36" s="168" t="s">
        <v>252</v>
      </c>
      <c r="AG36" s="1">
        <f t="shared" si="0"/>
        <v>0</v>
      </c>
    </row>
    <row r="37" spans="2:33" ht="15" customHeight="1">
      <c r="B37" s="4"/>
      <c r="C37" s="4"/>
      <c r="D37" s="79"/>
      <c r="E37" s="79"/>
      <c r="F37" s="77"/>
      <c r="G37" s="76"/>
      <c r="H37" s="149"/>
      <c r="I37" s="149"/>
      <c r="J37" s="149"/>
      <c r="K37" s="149"/>
      <c r="L37" s="149"/>
      <c r="M37" s="149"/>
      <c r="N37" s="150"/>
      <c r="O37" s="151"/>
      <c r="P37" s="152"/>
      <c r="Q37" s="160"/>
      <c r="R37" s="160"/>
      <c r="S37" s="162"/>
      <c r="T37" s="162"/>
      <c r="U37" s="11"/>
      <c r="V37" s="161" t="s">
        <v>243</v>
      </c>
      <c r="W37" s="161"/>
      <c r="X37" s="161"/>
      <c r="Y37" s="76" t="s">
        <v>250</v>
      </c>
      <c r="Z37" s="167" t="s">
        <v>253</v>
      </c>
      <c r="AA37" s="167" t="s">
        <v>253</v>
      </c>
      <c r="AB37" s="167" t="s">
        <v>253</v>
      </c>
      <c r="AC37" s="167" t="s">
        <v>253</v>
      </c>
      <c r="AD37" s="167" t="s">
        <v>253</v>
      </c>
      <c r="AE37" s="167" t="s">
        <v>253</v>
      </c>
      <c r="AF37" s="168" t="s">
        <v>253</v>
      </c>
      <c r="AG37" s="1">
        <f t="shared" si="0"/>
        <v>0</v>
      </c>
    </row>
    <row r="38" spans="2:33" ht="15" customHeight="1">
      <c r="B38" s="4"/>
      <c r="C38" s="4"/>
      <c r="D38" s="79"/>
      <c r="E38" s="79"/>
      <c r="F38" s="77"/>
      <c r="G38" s="76"/>
      <c r="H38" s="149"/>
      <c r="I38" s="149"/>
      <c r="J38" s="149"/>
      <c r="K38" s="149"/>
      <c r="L38" s="149"/>
      <c r="M38" s="149"/>
      <c r="N38" s="150"/>
      <c r="O38" s="151"/>
      <c r="P38" s="152"/>
      <c r="Q38" s="160"/>
      <c r="R38" s="160"/>
      <c r="S38" s="162"/>
      <c r="T38" s="162"/>
      <c r="U38" s="11"/>
      <c r="V38" s="161" t="s">
        <v>243</v>
      </c>
      <c r="W38" s="161"/>
      <c r="X38" s="161"/>
      <c r="Y38" s="76" t="s">
        <v>250</v>
      </c>
      <c r="Z38" s="167" t="s">
        <v>254</v>
      </c>
      <c r="AA38" s="167" t="s">
        <v>254</v>
      </c>
      <c r="AB38" s="167" t="s">
        <v>254</v>
      </c>
      <c r="AC38" s="167" t="s">
        <v>254</v>
      </c>
      <c r="AD38" s="167" t="s">
        <v>254</v>
      </c>
      <c r="AE38" s="167" t="s">
        <v>254</v>
      </c>
      <c r="AF38" s="168" t="s">
        <v>254</v>
      </c>
      <c r="AG38" s="1">
        <f t="shared" si="0"/>
        <v>0</v>
      </c>
    </row>
    <row r="39" spans="2:33" ht="15" customHeight="1">
      <c r="B39" s="4"/>
      <c r="C39" s="4"/>
      <c r="D39" s="79"/>
      <c r="E39" s="79"/>
      <c r="F39" s="77"/>
      <c r="G39" s="76"/>
      <c r="H39" s="149"/>
      <c r="I39" s="149"/>
      <c r="J39" s="149"/>
      <c r="K39" s="149"/>
      <c r="L39" s="149"/>
      <c r="M39" s="149"/>
      <c r="N39" s="150"/>
      <c r="O39" s="151"/>
      <c r="P39" s="152"/>
      <c r="Q39" s="160"/>
      <c r="R39" s="160"/>
      <c r="S39" s="162"/>
      <c r="T39" s="162"/>
      <c r="U39" s="11"/>
      <c r="V39" s="161" t="s">
        <v>243</v>
      </c>
      <c r="W39" s="161"/>
      <c r="X39" s="161"/>
      <c r="Y39" s="76" t="s">
        <v>250</v>
      </c>
      <c r="Z39" s="167" t="s">
        <v>255</v>
      </c>
      <c r="AA39" s="167" t="s">
        <v>255</v>
      </c>
      <c r="AB39" s="167" t="s">
        <v>255</v>
      </c>
      <c r="AC39" s="167" t="s">
        <v>255</v>
      </c>
      <c r="AD39" s="167" t="s">
        <v>255</v>
      </c>
      <c r="AE39" s="167" t="s">
        <v>255</v>
      </c>
      <c r="AF39" s="168" t="s">
        <v>255</v>
      </c>
      <c r="AG39" s="1">
        <f t="shared" si="0"/>
        <v>0</v>
      </c>
    </row>
    <row r="40" spans="2:33" ht="15" customHeight="1">
      <c r="B40" s="4"/>
      <c r="C40" s="4"/>
      <c r="D40" s="79"/>
      <c r="E40" s="79"/>
      <c r="F40" s="77"/>
      <c r="G40" s="76"/>
      <c r="H40" s="149"/>
      <c r="I40" s="149"/>
      <c r="J40" s="149"/>
      <c r="K40" s="149"/>
      <c r="L40" s="149"/>
      <c r="M40" s="149"/>
      <c r="N40" s="150"/>
      <c r="O40" s="151"/>
      <c r="P40" s="152"/>
      <c r="Q40" s="160"/>
      <c r="R40" s="160"/>
      <c r="S40" s="162"/>
      <c r="T40" s="162"/>
      <c r="U40" s="11"/>
      <c r="V40" s="161" t="s">
        <v>243</v>
      </c>
      <c r="W40" s="161"/>
      <c r="X40" s="161"/>
      <c r="Y40" s="76" t="s">
        <v>250</v>
      </c>
      <c r="Z40" s="167" t="s">
        <v>256</v>
      </c>
      <c r="AA40" s="167" t="s">
        <v>256</v>
      </c>
      <c r="AB40" s="167" t="s">
        <v>256</v>
      </c>
      <c r="AC40" s="167" t="s">
        <v>256</v>
      </c>
      <c r="AD40" s="167" t="s">
        <v>256</v>
      </c>
      <c r="AE40" s="167" t="s">
        <v>256</v>
      </c>
      <c r="AF40" s="168" t="s">
        <v>256</v>
      </c>
      <c r="AG40" s="1">
        <f t="shared" si="0"/>
        <v>0</v>
      </c>
    </row>
    <row r="41" spans="2:33" ht="15" customHeight="1">
      <c r="B41" s="4"/>
      <c r="C41" s="4"/>
      <c r="D41" s="79"/>
      <c r="E41" s="79"/>
      <c r="F41" s="77"/>
      <c r="G41" s="76"/>
      <c r="H41" s="149"/>
      <c r="I41" s="149"/>
      <c r="J41" s="149"/>
      <c r="K41" s="149"/>
      <c r="L41" s="149"/>
      <c r="M41" s="149"/>
      <c r="N41" s="150"/>
      <c r="O41" s="151"/>
      <c r="P41" s="152"/>
      <c r="Q41" s="160"/>
      <c r="R41" s="160"/>
      <c r="S41" s="162"/>
      <c r="T41" s="162"/>
      <c r="U41" s="11"/>
      <c r="V41" s="161" t="s">
        <v>243</v>
      </c>
      <c r="W41" s="161"/>
      <c r="X41" s="161"/>
      <c r="Y41" s="76" t="s">
        <v>250</v>
      </c>
      <c r="Z41" s="167" t="s">
        <v>419</v>
      </c>
      <c r="AA41" s="167" t="s">
        <v>257</v>
      </c>
      <c r="AB41" s="167" t="s">
        <v>257</v>
      </c>
      <c r="AC41" s="167" t="s">
        <v>257</v>
      </c>
      <c r="AD41" s="167" t="s">
        <v>257</v>
      </c>
      <c r="AE41" s="167" t="s">
        <v>257</v>
      </c>
      <c r="AF41" s="168" t="s">
        <v>257</v>
      </c>
      <c r="AG41" s="1">
        <f t="shared" si="0"/>
        <v>0</v>
      </c>
    </row>
    <row r="42" spans="2:33" ht="15" customHeight="1">
      <c r="B42" s="4"/>
      <c r="C42" s="4"/>
      <c r="D42" s="79"/>
      <c r="E42" s="79"/>
      <c r="F42" s="77"/>
      <c r="G42" s="76"/>
      <c r="H42" s="149"/>
      <c r="I42" s="149"/>
      <c r="J42" s="149"/>
      <c r="K42" s="149"/>
      <c r="L42" s="149"/>
      <c r="M42" s="149"/>
      <c r="N42" s="150"/>
      <c r="O42" s="151"/>
      <c r="P42" s="152"/>
      <c r="Q42" s="160"/>
      <c r="R42" s="160"/>
      <c r="S42" s="162"/>
      <c r="T42" s="162"/>
      <c r="U42" s="11"/>
      <c r="V42" s="161" t="s">
        <v>243</v>
      </c>
      <c r="W42" s="161"/>
      <c r="X42" s="161"/>
      <c r="Y42" s="76" t="s">
        <v>250</v>
      </c>
      <c r="Z42" s="167" t="s">
        <v>258</v>
      </c>
      <c r="AA42" s="167" t="s">
        <v>258</v>
      </c>
      <c r="AB42" s="167" t="s">
        <v>258</v>
      </c>
      <c r="AC42" s="167" t="s">
        <v>258</v>
      </c>
      <c r="AD42" s="167" t="s">
        <v>258</v>
      </c>
      <c r="AE42" s="167" t="s">
        <v>258</v>
      </c>
      <c r="AF42" s="168" t="s">
        <v>258</v>
      </c>
      <c r="AG42" s="1">
        <f t="shared" si="0"/>
        <v>0</v>
      </c>
    </row>
    <row r="43" spans="2:33" ht="15" customHeight="1">
      <c r="B43" s="4"/>
      <c r="C43" s="4"/>
      <c r="D43" s="79"/>
      <c r="E43" s="79"/>
      <c r="F43" s="77"/>
      <c r="G43" s="76"/>
      <c r="H43" s="149"/>
      <c r="I43" s="149"/>
      <c r="J43" s="149"/>
      <c r="K43" s="149"/>
      <c r="L43" s="149"/>
      <c r="M43" s="149"/>
      <c r="N43" s="150"/>
      <c r="O43" s="151"/>
      <c r="P43" s="152"/>
      <c r="Q43" s="160"/>
      <c r="R43" s="160"/>
      <c r="S43" s="162"/>
      <c r="T43" s="162"/>
      <c r="U43" s="11"/>
      <c r="V43" s="161" t="s">
        <v>243</v>
      </c>
      <c r="W43" s="161"/>
      <c r="X43" s="161"/>
      <c r="Y43" s="76" t="s">
        <v>250</v>
      </c>
      <c r="Z43" s="167" t="s">
        <v>259</v>
      </c>
      <c r="AA43" s="167" t="s">
        <v>259</v>
      </c>
      <c r="AB43" s="167" t="s">
        <v>259</v>
      </c>
      <c r="AC43" s="167" t="s">
        <v>259</v>
      </c>
      <c r="AD43" s="167" t="s">
        <v>259</v>
      </c>
      <c r="AE43" s="167" t="s">
        <v>259</v>
      </c>
      <c r="AF43" s="168" t="s">
        <v>259</v>
      </c>
      <c r="AG43" s="1">
        <f t="shared" si="0"/>
        <v>0</v>
      </c>
    </row>
    <row r="44" spans="2:33" ht="15" customHeight="1">
      <c r="B44" s="4"/>
      <c r="C44" s="4"/>
      <c r="D44" s="79"/>
      <c r="E44" s="79"/>
      <c r="F44" s="77"/>
      <c r="G44" s="76"/>
      <c r="H44" s="149"/>
      <c r="I44" s="149"/>
      <c r="J44" s="149"/>
      <c r="K44" s="149"/>
      <c r="L44" s="149"/>
      <c r="M44" s="149"/>
      <c r="N44" s="150"/>
      <c r="O44" s="151"/>
      <c r="P44" s="152"/>
      <c r="Q44" s="160"/>
      <c r="R44" s="160"/>
      <c r="S44" s="162"/>
      <c r="T44" s="162"/>
      <c r="U44" s="11"/>
      <c r="V44" s="161" t="s">
        <v>243</v>
      </c>
      <c r="W44" s="161"/>
      <c r="X44" s="161"/>
      <c r="Y44" s="76" t="s">
        <v>250</v>
      </c>
      <c r="Z44" s="167" t="s">
        <v>261</v>
      </c>
      <c r="AA44" s="167" t="s">
        <v>261</v>
      </c>
      <c r="AB44" s="167" t="s">
        <v>261</v>
      </c>
      <c r="AC44" s="167" t="s">
        <v>261</v>
      </c>
      <c r="AD44" s="167" t="s">
        <v>261</v>
      </c>
      <c r="AE44" s="167" t="s">
        <v>261</v>
      </c>
      <c r="AF44" s="168" t="s">
        <v>261</v>
      </c>
      <c r="AG44" s="1">
        <f t="shared" si="0"/>
        <v>0</v>
      </c>
    </row>
    <row r="45" spans="2:33" ht="15" customHeight="1">
      <c r="B45" s="4"/>
      <c r="C45" s="4"/>
      <c r="D45" s="79"/>
      <c r="E45" s="79"/>
      <c r="F45" s="77"/>
      <c r="G45" s="76"/>
      <c r="H45" s="149"/>
      <c r="I45" s="149"/>
      <c r="J45" s="149"/>
      <c r="K45" s="149"/>
      <c r="L45" s="149"/>
      <c r="M45" s="149"/>
      <c r="N45" s="150"/>
      <c r="O45" s="151"/>
      <c r="P45" s="152"/>
      <c r="Q45" s="160"/>
      <c r="R45" s="160"/>
      <c r="S45" s="162"/>
      <c r="T45" s="162"/>
      <c r="U45" s="11"/>
      <c r="V45" s="161" t="s">
        <v>243</v>
      </c>
      <c r="W45" s="161"/>
      <c r="X45" s="161"/>
      <c r="Y45" s="76" t="s">
        <v>250</v>
      </c>
      <c r="Z45" s="167" t="s">
        <v>262</v>
      </c>
      <c r="AA45" s="167" t="s">
        <v>262</v>
      </c>
      <c r="AB45" s="167" t="s">
        <v>262</v>
      </c>
      <c r="AC45" s="167" t="s">
        <v>262</v>
      </c>
      <c r="AD45" s="167" t="s">
        <v>262</v>
      </c>
      <c r="AE45" s="167" t="s">
        <v>262</v>
      </c>
      <c r="AF45" s="168" t="s">
        <v>262</v>
      </c>
      <c r="AG45" s="1">
        <f t="shared" si="0"/>
        <v>0</v>
      </c>
    </row>
    <row r="46" spans="2:33" ht="15" customHeight="1">
      <c r="B46" s="4"/>
      <c r="C46" s="4"/>
      <c r="D46" s="79"/>
      <c r="E46" s="79"/>
      <c r="F46" s="77"/>
      <c r="G46" s="76"/>
      <c r="H46" s="149"/>
      <c r="I46" s="149"/>
      <c r="J46" s="149"/>
      <c r="K46" s="149"/>
      <c r="L46" s="149"/>
      <c r="M46" s="149"/>
      <c r="N46" s="150"/>
      <c r="O46" s="151"/>
      <c r="P46" s="152"/>
      <c r="Q46" s="160"/>
      <c r="R46" s="160"/>
      <c r="S46" s="162"/>
      <c r="T46" s="162"/>
      <c r="U46" s="11"/>
      <c r="V46" s="161" t="s">
        <v>243</v>
      </c>
      <c r="W46" s="161"/>
      <c r="X46" s="161"/>
      <c r="Y46" s="76" t="s">
        <v>250</v>
      </c>
      <c r="Z46" s="167" t="s">
        <v>263</v>
      </c>
      <c r="AA46" s="167" t="s">
        <v>263</v>
      </c>
      <c r="AB46" s="167" t="s">
        <v>263</v>
      </c>
      <c r="AC46" s="167" t="s">
        <v>263</v>
      </c>
      <c r="AD46" s="167" t="s">
        <v>263</v>
      </c>
      <c r="AE46" s="167" t="s">
        <v>263</v>
      </c>
      <c r="AF46" s="168" t="s">
        <v>263</v>
      </c>
      <c r="AG46" s="1">
        <f t="shared" si="0"/>
        <v>0</v>
      </c>
    </row>
    <row r="47" spans="2:33" ht="15" customHeight="1">
      <c r="B47" s="4"/>
      <c r="C47" s="4"/>
      <c r="D47" s="79"/>
      <c r="E47" s="79"/>
      <c r="F47" s="77"/>
      <c r="G47" s="76"/>
      <c r="H47" s="149"/>
      <c r="I47" s="149"/>
      <c r="J47" s="149"/>
      <c r="K47" s="149"/>
      <c r="L47" s="149"/>
      <c r="M47" s="149"/>
      <c r="N47" s="150"/>
      <c r="O47" s="151"/>
      <c r="P47" s="152"/>
      <c r="Q47" s="160"/>
      <c r="R47" s="160"/>
      <c r="S47" s="162"/>
      <c r="T47" s="162"/>
      <c r="U47" s="11"/>
      <c r="V47" s="161" t="s">
        <v>243</v>
      </c>
      <c r="W47" s="161"/>
      <c r="X47" s="161"/>
      <c r="Y47" s="76" t="s">
        <v>250</v>
      </c>
      <c r="Z47" s="167" t="s">
        <v>264</v>
      </c>
      <c r="AA47" s="167" t="s">
        <v>264</v>
      </c>
      <c r="AB47" s="167" t="s">
        <v>264</v>
      </c>
      <c r="AC47" s="167" t="s">
        <v>264</v>
      </c>
      <c r="AD47" s="167" t="s">
        <v>264</v>
      </c>
      <c r="AE47" s="167" t="s">
        <v>264</v>
      </c>
      <c r="AF47" s="168" t="s">
        <v>264</v>
      </c>
      <c r="AG47" s="1">
        <f t="shared" si="0"/>
        <v>0</v>
      </c>
    </row>
    <row r="48" spans="2:33" ht="15" customHeight="1">
      <c r="B48" s="4"/>
      <c r="C48" s="4"/>
      <c r="D48" s="79"/>
      <c r="E48" s="79"/>
      <c r="F48" s="77"/>
      <c r="G48" s="76"/>
      <c r="H48" s="149"/>
      <c r="I48" s="149"/>
      <c r="J48" s="149"/>
      <c r="K48" s="149"/>
      <c r="L48" s="149"/>
      <c r="M48" s="149"/>
      <c r="N48" s="150"/>
      <c r="O48" s="151"/>
      <c r="P48" s="152"/>
      <c r="Q48" s="160"/>
      <c r="R48" s="160"/>
      <c r="S48" s="162"/>
      <c r="T48" s="162"/>
      <c r="U48" s="11"/>
      <c r="V48" s="161" t="s">
        <v>243</v>
      </c>
      <c r="W48" s="161"/>
      <c r="X48" s="161"/>
      <c r="Y48" s="76" t="s">
        <v>250</v>
      </c>
      <c r="Z48" s="167" t="s">
        <v>265</v>
      </c>
      <c r="AA48" s="167" t="s">
        <v>265</v>
      </c>
      <c r="AB48" s="167" t="s">
        <v>265</v>
      </c>
      <c r="AC48" s="167" t="s">
        <v>265</v>
      </c>
      <c r="AD48" s="167" t="s">
        <v>265</v>
      </c>
      <c r="AE48" s="167" t="s">
        <v>265</v>
      </c>
      <c r="AF48" s="168" t="s">
        <v>265</v>
      </c>
      <c r="AG48" s="1">
        <f t="shared" si="0"/>
        <v>0</v>
      </c>
    </row>
    <row r="49" spans="2:33" ht="15" customHeight="1">
      <c r="B49" s="4"/>
      <c r="C49" s="4"/>
      <c r="D49" s="79"/>
      <c r="E49" s="79"/>
      <c r="F49" s="77"/>
      <c r="G49" s="76"/>
      <c r="H49" s="149"/>
      <c r="I49" s="149"/>
      <c r="J49" s="149"/>
      <c r="K49" s="149"/>
      <c r="L49" s="149"/>
      <c r="M49" s="149"/>
      <c r="N49" s="150"/>
      <c r="O49" s="151"/>
      <c r="P49" s="152"/>
      <c r="Q49" s="160"/>
      <c r="R49" s="160"/>
      <c r="S49" s="162"/>
      <c r="T49" s="162"/>
      <c r="U49" s="11"/>
      <c r="V49" s="161" t="s">
        <v>243</v>
      </c>
      <c r="W49" s="161"/>
      <c r="X49" s="161"/>
      <c r="Y49" s="76" t="s">
        <v>250</v>
      </c>
      <c r="Z49" s="167" t="s">
        <v>266</v>
      </c>
      <c r="AA49" s="167" t="s">
        <v>266</v>
      </c>
      <c r="AB49" s="167" t="s">
        <v>266</v>
      </c>
      <c r="AC49" s="167" t="s">
        <v>266</v>
      </c>
      <c r="AD49" s="167" t="s">
        <v>266</v>
      </c>
      <c r="AE49" s="167" t="s">
        <v>266</v>
      </c>
      <c r="AF49" s="168" t="s">
        <v>266</v>
      </c>
      <c r="AG49" s="1">
        <f t="shared" si="0"/>
        <v>0</v>
      </c>
    </row>
    <row r="50" spans="2:33" ht="15" customHeight="1">
      <c r="B50" s="4"/>
      <c r="C50" s="4"/>
      <c r="D50" s="79"/>
      <c r="E50" s="79"/>
      <c r="F50" s="77"/>
      <c r="G50" s="76"/>
      <c r="H50" s="149"/>
      <c r="I50" s="149"/>
      <c r="J50" s="149"/>
      <c r="K50" s="149"/>
      <c r="L50" s="149"/>
      <c r="M50" s="149"/>
      <c r="N50" s="150"/>
      <c r="O50" s="151"/>
      <c r="P50" s="152"/>
      <c r="Q50" s="160"/>
      <c r="R50" s="160"/>
      <c r="S50" s="162"/>
      <c r="T50" s="162"/>
      <c r="U50" s="11"/>
      <c r="V50" s="161" t="s">
        <v>243</v>
      </c>
      <c r="W50" s="161"/>
      <c r="X50" s="161"/>
      <c r="Y50" s="76" t="s">
        <v>250</v>
      </c>
      <c r="Z50" s="167" t="s">
        <v>267</v>
      </c>
      <c r="AA50" s="167" t="s">
        <v>267</v>
      </c>
      <c r="AB50" s="167" t="s">
        <v>267</v>
      </c>
      <c r="AC50" s="167" t="s">
        <v>267</v>
      </c>
      <c r="AD50" s="167" t="s">
        <v>267</v>
      </c>
      <c r="AE50" s="167" t="s">
        <v>267</v>
      </c>
      <c r="AF50" s="168" t="s">
        <v>267</v>
      </c>
      <c r="AG50" s="1">
        <f t="shared" si="0"/>
        <v>0</v>
      </c>
    </row>
    <row r="51" spans="2:33" ht="15" customHeight="1">
      <c r="B51" s="4"/>
      <c r="C51" s="4"/>
      <c r="D51" s="79"/>
      <c r="E51" s="79"/>
      <c r="F51" s="77"/>
      <c r="G51" s="76"/>
      <c r="H51" s="149"/>
      <c r="I51" s="149"/>
      <c r="J51" s="149"/>
      <c r="K51" s="149"/>
      <c r="L51" s="149"/>
      <c r="M51" s="149"/>
      <c r="N51" s="150"/>
      <c r="O51" s="151"/>
      <c r="P51" s="152"/>
      <c r="Q51" s="160"/>
      <c r="R51" s="160"/>
      <c r="S51" s="162"/>
      <c r="T51" s="162"/>
      <c r="U51" s="11"/>
      <c r="V51" s="161" t="s">
        <v>243</v>
      </c>
      <c r="W51" s="161"/>
      <c r="X51" s="161"/>
      <c r="Y51" s="76" t="s">
        <v>250</v>
      </c>
      <c r="Z51" s="167" t="s">
        <v>268</v>
      </c>
      <c r="AA51" s="167" t="s">
        <v>268</v>
      </c>
      <c r="AB51" s="167" t="s">
        <v>268</v>
      </c>
      <c r="AC51" s="167" t="s">
        <v>268</v>
      </c>
      <c r="AD51" s="167" t="s">
        <v>268</v>
      </c>
      <c r="AE51" s="167" t="s">
        <v>268</v>
      </c>
      <c r="AF51" s="168" t="s">
        <v>268</v>
      </c>
      <c r="AG51" s="1">
        <f t="shared" si="0"/>
        <v>0</v>
      </c>
    </row>
    <row r="52" spans="2:33" ht="15" customHeight="1">
      <c r="B52" s="4"/>
      <c r="C52" s="4"/>
      <c r="D52" s="79"/>
      <c r="E52" s="79"/>
      <c r="F52" s="77"/>
      <c r="G52" s="76"/>
      <c r="H52" s="149"/>
      <c r="I52" s="149"/>
      <c r="J52" s="149"/>
      <c r="K52" s="149"/>
      <c r="L52" s="149"/>
      <c r="M52" s="149"/>
      <c r="N52" s="150"/>
      <c r="O52" s="151"/>
      <c r="P52" s="152"/>
      <c r="Q52" s="160"/>
      <c r="R52" s="160"/>
      <c r="S52" s="162"/>
      <c r="T52" s="162"/>
      <c r="U52" s="11"/>
      <c r="V52" s="161" t="s">
        <v>243</v>
      </c>
      <c r="W52" s="161"/>
      <c r="X52" s="161"/>
      <c r="Y52" s="76" t="s">
        <v>250</v>
      </c>
      <c r="Z52" s="167" t="s">
        <v>269</v>
      </c>
      <c r="AA52" s="167" t="s">
        <v>269</v>
      </c>
      <c r="AB52" s="167" t="s">
        <v>269</v>
      </c>
      <c r="AC52" s="167" t="s">
        <v>269</v>
      </c>
      <c r="AD52" s="167" t="s">
        <v>269</v>
      </c>
      <c r="AE52" s="167" t="s">
        <v>269</v>
      </c>
      <c r="AF52" s="168" t="s">
        <v>269</v>
      </c>
      <c r="AG52" s="1">
        <f t="shared" si="0"/>
        <v>0</v>
      </c>
    </row>
    <row r="53" spans="2:33" ht="15" customHeight="1">
      <c r="B53" s="4"/>
      <c r="C53" s="4"/>
      <c r="D53" s="79"/>
      <c r="E53" s="79"/>
      <c r="F53" s="77"/>
      <c r="G53" s="76"/>
      <c r="H53" s="149"/>
      <c r="I53" s="149"/>
      <c r="J53" s="149"/>
      <c r="K53" s="149"/>
      <c r="L53" s="149"/>
      <c r="M53" s="149"/>
      <c r="N53" s="150"/>
      <c r="O53" s="151"/>
      <c r="P53" s="152"/>
      <c r="Q53" s="163"/>
      <c r="R53" s="164"/>
      <c r="S53" s="185"/>
      <c r="T53" s="185"/>
      <c r="U53" s="11"/>
      <c r="V53" s="161" t="s">
        <v>68</v>
      </c>
      <c r="W53" s="161"/>
      <c r="X53" s="161"/>
      <c r="Y53" s="76" t="s">
        <v>250</v>
      </c>
      <c r="Z53" s="167" t="s">
        <v>270</v>
      </c>
      <c r="AA53" s="167" t="s">
        <v>270</v>
      </c>
      <c r="AB53" s="167" t="s">
        <v>270</v>
      </c>
      <c r="AC53" s="167" t="s">
        <v>270</v>
      </c>
      <c r="AD53" s="167" t="s">
        <v>270</v>
      </c>
      <c r="AE53" s="167" t="s">
        <v>270</v>
      </c>
      <c r="AF53" s="168" t="s">
        <v>270</v>
      </c>
      <c r="AG53" s="1">
        <f t="shared" si="0"/>
        <v>0</v>
      </c>
    </row>
    <row r="54" spans="2:33" ht="15" customHeight="1">
      <c r="B54" s="4"/>
      <c r="C54" s="4"/>
      <c r="D54" s="79"/>
      <c r="E54" s="79"/>
      <c r="F54" s="77"/>
      <c r="G54" s="76"/>
      <c r="H54" s="149"/>
      <c r="I54" s="149"/>
      <c r="J54" s="149"/>
      <c r="K54" s="149"/>
      <c r="L54" s="149"/>
      <c r="M54" s="149"/>
      <c r="N54" s="150"/>
      <c r="O54" s="151"/>
      <c r="P54" s="152"/>
      <c r="Q54" s="160"/>
      <c r="R54" s="160"/>
      <c r="S54" s="162"/>
      <c r="T54" s="162"/>
      <c r="U54" s="11"/>
      <c r="V54" s="161" t="s">
        <v>243</v>
      </c>
      <c r="W54" s="161"/>
      <c r="X54" s="161"/>
      <c r="Y54" s="76" t="s">
        <v>250</v>
      </c>
      <c r="Z54" s="167" t="s">
        <v>271</v>
      </c>
      <c r="AA54" s="167" t="s">
        <v>271</v>
      </c>
      <c r="AB54" s="167" t="s">
        <v>271</v>
      </c>
      <c r="AC54" s="167" t="s">
        <v>271</v>
      </c>
      <c r="AD54" s="167" t="s">
        <v>271</v>
      </c>
      <c r="AE54" s="167" t="s">
        <v>271</v>
      </c>
      <c r="AF54" s="168" t="s">
        <v>271</v>
      </c>
      <c r="AG54" s="1">
        <f t="shared" si="0"/>
        <v>0</v>
      </c>
    </row>
    <row r="55" spans="2:33" ht="15" customHeight="1">
      <c r="B55" s="4"/>
      <c r="C55" s="4"/>
      <c r="D55" s="79"/>
      <c r="E55" s="79"/>
      <c r="F55" s="77"/>
      <c r="G55" s="76"/>
      <c r="H55" s="149"/>
      <c r="I55" s="149"/>
      <c r="J55" s="149"/>
      <c r="K55" s="149"/>
      <c r="L55" s="149"/>
      <c r="M55" s="149"/>
      <c r="N55" s="150"/>
      <c r="O55" s="151"/>
      <c r="P55" s="152"/>
      <c r="Q55" s="160"/>
      <c r="R55" s="160"/>
      <c r="S55" s="162"/>
      <c r="T55" s="162"/>
      <c r="U55" s="11"/>
      <c r="V55" s="161" t="s">
        <v>243</v>
      </c>
      <c r="W55" s="161"/>
      <c r="X55" s="161"/>
      <c r="Y55" s="76" t="s">
        <v>250</v>
      </c>
      <c r="Z55" s="167" t="s">
        <v>272</v>
      </c>
      <c r="AA55" s="167" t="s">
        <v>272</v>
      </c>
      <c r="AB55" s="167" t="s">
        <v>272</v>
      </c>
      <c r="AC55" s="167" t="s">
        <v>272</v>
      </c>
      <c r="AD55" s="167" t="s">
        <v>272</v>
      </c>
      <c r="AE55" s="167" t="s">
        <v>272</v>
      </c>
      <c r="AF55" s="168" t="s">
        <v>272</v>
      </c>
      <c r="AG55" s="1">
        <f t="shared" si="0"/>
        <v>0</v>
      </c>
    </row>
    <row r="56" spans="2:33" ht="15" customHeight="1">
      <c r="B56" s="4"/>
      <c r="C56" s="4"/>
      <c r="D56" s="79"/>
      <c r="E56" s="79"/>
      <c r="F56" s="77"/>
      <c r="G56" s="76"/>
      <c r="H56" s="149"/>
      <c r="I56" s="149"/>
      <c r="J56" s="149"/>
      <c r="K56" s="149"/>
      <c r="L56" s="149"/>
      <c r="M56" s="149"/>
      <c r="N56" s="150"/>
      <c r="O56" s="151"/>
      <c r="P56" s="152"/>
      <c r="Q56" s="160"/>
      <c r="R56" s="160"/>
      <c r="S56" s="162"/>
      <c r="T56" s="162"/>
      <c r="U56" s="11"/>
      <c r="V56" s="161" t="s">
        <v>243</v>
      </c>
      <c r="W56" s="161"/>
      <c r="X56" s="161"/>
      <c r="Y56" s="76" t="s">
        <v>250</v>
      </c>
      <c r="Z56" s="167" t="s">
        <v>273</v>
      </c>
      <c r="AA56" s="167" t="s">
        <v>273</v>
      </c>
      <c r="AB56" s="167" t="s">
        <v>273</v>
      </c>
      <c r="AC56" s="167" t="s">
        <v>273</v>
      </c>
      <c r="AD56" s="167" t="s">
        <v>273</v>
      </c>
      <c r="AE56" s="167" t="s">
        <v>273</v>
      </c>
      <c r="AF56" s="168" t="s">
        <v>273</v>
      </c>
      <c r="AG56" s="1">
        <f t="shared" si="0"/>
        <v>0</v>
      </c>
    </row>
    <row r="57" spans="2:33" ht="15" customHeight="1">
      <c r="B57" s="4"/>
      <c r="C57" s="4"/>
      <c r="D57" s="79"/>
      <c r="E57" s="79"/>
      <c r="F57" s="77"/>
      <c r="G57" s="76"/>
      <c r="H57" s="149"/>
      <c r="I57" s="149"/>
      <c r="J57" s="149"/>
      <c r="K57" s="149"/>
      <c r="L57" s="149"/>
      <c r="M57" s="149"/>
      <c r="N57" s="150"/>
      <c r="O57" s="151"/>
      <c r="P57" s="152"/>
      <c r="Q57" s="160"/>
      <c r="R57" s="160"/>
      <c r="S57" s="162"/>
      <c r="T57" s="162"/>
      <c r="U57" s="11"/>
      <c r="V57" s="161" t="s">
        <v>243</v>
      </c>
      <c r="W57" s="161"/>
      <c r="X57" s="161"/>
      <c r="Y57" s="76" t="s">
        <v>250</v>
      </c>
      <c r="Z57" s="167" t="s">
        <v>274</v>
      </c>
      <c r="AA57" s="167" t="s">
        <v>274</v>
      </c>
      <c r="AB57" s="167" t="s">
        <v>274</v>
      </c>
      <c r="AC57" s="167" t="s">
        <v>274</v>
      </c>
      <c r="AD57" s="167" t="s">
        <v>274</v>
      </c>
      <c r="AE57" s="167" t="s">
        <v>274</v>
      </c>
      <c r="AF57" s="168" t="s">
        <v>274</v>
      </c>
      <c r="AG57" s="1">
        <f t="shared" si="0"/>
        <v>0</v>
      </c>
    </row>
    <row r="58" spans="2:33" ht="15" customHeight="1">
      <c r="B58" s="4"/>
      <c r="C58" s="4"/>
      <c r="D58" s="79"/>
      <c r="E58" s="79"/>
      <c r="F58" s="77"/>
      <c r="G58" s="76"/>
      <c r="H58" s="149"/>
      <c r="I58" s="149"/>
      <c r="J58" s="149"/>
      <c r="K58" s="149"/>
      <c r="L58" s="149"/>
      <c r="M58" s="149"/>
      <c r="N58" s="150"/>
      <c r="O58" s="151"/>
      <c r="P58" s="152"/>
      <c r="Q58" s="160"/>
      <c r="R58" s="160"/>
      <c r="S58" s="162"/>
      <c r="T58" s="162"/>
      <c r="U58" s="11"/>
      <c r="V58" s="161" t="s">
        <v>243</v>
      </c>
      <c r="W58" s="161"/>
      <c r="X58" s="161"/>
      <c r="Y58" s="76" t="s">
        <v>250</v>
      </c>
      <c r="Z58" s="167" t="s">
        <v>275</v>
      </c>
      <c r="AA58" s="167" t="s">
        <v>275</v>
      </c>
      <c r="AB58" s="167" t="s">
        <v>275</v>
      </c>
      <c r="AC58" s="167" t="s">
        <v>275</v>
      </c>
      <c r="AD58" s="167" t="s">
        <v>275</v>
      </c>
      <c r="AE58" s="167" t="s">
        <v>275</v>
      </c>
      <c r="AF58" s="168" t="s">
        <v>275</v>
      </c>
      <c r="AG58" s="1">
        <f t="shared" si="0"/>
        <v>0</v>
      </c>
    </row>
    <row r="59" spans="2:33" ht="15" customHeight="1">
      <c r="B59" s="4"/>
      <c r="C59" s="4"/>
      <c r="D59" s="79"/>
      <c r="E59" s="79"/>
      <c r="F59" s="77"/>
      <c r="G59" s="76"/>
      <c r="H59" s="149"/>
      <c r="I59" s="149"/>
      <c r="J59" s="149"/>
      <c r="K59" s="149"/>
      <c r="L59" s="149"/>
      <c r="M59" s="149"/>
      <c r="N59" s="150"/>
      <c r="O59" s="151"/>
      <c r="P59" s="152"/>
      <c r="Q59" s="160"/>
      <c r="R59" s="160"/>
      <c r="S59" s="162"/>
      <c r="T59" s="162"/>
      <c r="U59" s="11"/>
      <c r="V59" s="161"/>
      <c r="W59" s="161"/>
      <c r="X59" s="161"/>
      <c r="Y59" s="76"/>
      <c r="Z59" s="167"/>
      <c r="AA59" s="167"/>
      <c r="AB59" s="167"/>
      <c r="AC59" s="167"/>
      <c r="AD59" s="167"/>
      <c r="AE59" s="167"/>
      <c r="AF59" s="176"/>
    </row>
    <row r="60" spans="2:33" ht="15" customHeight="1">
      <c r="B60" s="4"/>
      <c r="C60" s="4"/>
      <c r="D60" s="79"/>
      <c r="E60" s="79"/>
      <c r="F60" s="77"/>
      <c r="G60" s="76"/>
      <c r="H60" s="149"/>
      <c r="I60" s="149"/>
      <c r="J60" s="149"/>
      <c r="K60" s="149"/>
      <c r="L60" s="149"/>
      <c r="M60" s="149"/>
      <c r="N60" s="150"/>
      <c r="O60" s="151"/>
      <c r="P60" s="152"/>
      <c r="Q60" s="160"/>
      <c r="R60" s="160"/>
      <c r="S60" s="162"/>
      <c r="T60" s="162"/>
      <c r="U60" s="11"/>
      <c r="V60" s="146" t="s">
        <v>276</v>
      </c>
      <c r="W60" s="147" t="s">
        <v>276</v>
      </c>
      <c r="X60" s="148" t="s">
        <v>276</v>
      </c>
      <c r="Y60" s="76" t="s">
        <v>234</v>
      </c>
      <c r="Z60" s="167" t="s">
        <v>277</v>
      </c>
      <c r="AA60" s="167" t="s">
        <v>277</v>
      </c>
      <c r="AB60" s="167" t="s">
        <v>277</v>
      </c>
      <c r="AC60" s="167" t="s">
        <v>277</v>
      </c>
      <c r="AD60" s="167" t="s">
        <v>277</v>
      </c>
      <c r="AE60" s="167" t="s">
        <v>277</v>
      </c>
      <c r="AF60" s="176" t="s">
        <v>277</v>
      </c>
      <c r="AG60" s="1">
        <f t="shared" ref="AG60:AG74" si="1">COUNTIF($H$14:$H$162,Z60)</f>
        <v>0</v>
      </c>
    </row>
    <row r="61" spans="2:33" ht="15" customHeight="1">
      <c r="B61" s="4"/>
      <c r="C61" s="4"/>
      <c r="D61" s="79"/>
      <c r="E61" s="79"/>
      <c r="F61" s="77"/>
      <c r="G61" s="76"/>
      <c r="H61" s="149"/>
      <c r="I61" s="149"/>
      <c r="J61" s="149"/>
      <c r="K61" s="149"/>
      <c r="L61" s="149"/>
      <c r="M61" s="149"/>
      <c r="N61" s="150"/>
      <c r="O61" s="151"/>
      <c r="P61" s="152"/>
      <c r="Q61" s="160"/>
      <c r="R61" s="160"/>
      <c r="S61" s="162"/>
      <c r="T61" s="162"/>
      <c r="U61" s="11"/>
      <c r="V61" s="146" t="s">
        <v>276</v>
      </c>
      <c r="W61" s="147" t="s">
        <v>276</v>
      </c>
      <c r="X61" s="148" t="s">
        <v>276</v>
      </c>
      <c r="Y61" s="76" t="s">
        <v>234</v>
      </c>
      <c r="Z61" s="167" t="s">
        <v>278</v>
      </c>
      <c r="AA61" s="167" t="s">
        <v>278</v>
      </c>
      <c r="AB61" s="167" t="s">
        <v>278</v>
      </c>
      <c r="AC61" s="167" t="s">
        <v>278</v>
      </c>
      <c r="AD61" s="167" t="s">
        <v>278</v>
      </c>
      <c r="AE61" s="167" t="s">
        <v>278</v>
      </c>
      <c r="AF61" s="176" t="s">
        <v>278</v>
      </c>
      <c r="AG61" s="1">
        <f t="shared" si="1"/>
        <v>0</v>
      </c>
    </row>
    <row r="62" spans="2:33" ht="15" customHeight="1">
      <c r="B62" s="4"/>
      <c r="C62" s="4"/>
      <c r="D62" s="79"/>
      <c r="E62" s="79"/>
      <c r="F62" s="77"/>
      <c r="G62" s="76"/>
      <c r="H62" s="149"/>
      <c r="I62" s="149"/>
      <c r="J62" s="149"/>
      <c r="K62" s="149"/>
      <c r="L62" s="149"/>
      <c r="M62" s="149"/>
      <c r="N62" s="150"/>
      <c r="O62" s="151"/>
      <c r="P62" s="152"/>
      <c r="Q62" s="160"/>
      <c r="R62" s="160"/>
      <c r="S62" s="162"/>
      <c r="T62" s="162"/>
      <c r="U62" s="11"/>
      <c r="V62" s="146" t="s">
        <v>276</v>
      </c>
      <c r="W62" s="147" t="s">
        <v>276</v>
      </c>
      <c r="X62" s="148" t="s">
        <v>276</v>
      </c>
      <c r="Y62" s="76" t="s">
        <v>234</v>
      </c>
      <c r="Z62" s="167" t="s">
        <v>279</v>
      </c>
      <c r="AA62" s="167" t="s">
        <v>279</v>
      </c>
      <c r="AB62" s="167" t="s">
        <v>279</v>
      </c>
      <c r="AC62" s="167" t="s">
        <v>279</v>
      </c>
      <c r="AD62" s="167" t="s">
        <v>279</v>
      </c>
      <c r="AE62" s="167" t="s">
        <v>279</v>
      </c>
      <c r="AF62" s="176" t="s">
        <v>279</v>
      </c>
      <c r="AG62" s="1">
        <f t="shared" si="1"/>
        <v>0</v>
      </c>
    </row>
    <row r="63" spans="2:33" ht="15" customHeight="1">
      <c r="B63" s="4"/>
      <c r="C63" s="4"/>
      <c r="D63" s="79"/>
      <c r="E63" s="79"/>
      <c r="F63" s="77"/>
      <c r="G63" s="76"/>
      <c r="H63" s="149"/>
      <c r="I63" s="149"/>
      <c r="J63" s="149"/>
      <c r="K63" s="149"/>
      <c r="L63" s="149"/>
      <c r="M63" s="149"/>
      <c r="N63" s="150"/>
      <c r="O63" s="151"/>
      <c r="P63" s="152"/>
      <c r="Q63" s="160"/>
      <c r="R63" s="160"/>
      <c r="S63" s="162"/>
      <c r="T63" s="162"/>
      <c r="U63" s="11"/>
      <c r="V63" s="146" t="s">
        <v>276</v>
      </c>
      <c r="W63" s="147" t="s">
        <v>276</v>
      </c>
      <c r="X63" s="148" t="s">
        <v>276</v>
      </c>
      <c r="Y63" s="76" t="s">
        <v>234</v>
      </c>
      <c r="Z63" s="167" t="s">
        <v>280</v>
      </c>
      <c r="AA63" s="167" t="s">
        <v>280</v>
      </c>
      <c r="AB63" s="167" t="s">
        <v>280</v>
      </c>
      <c r="AC63" s="167" t="s">
        <v>280</v>
      </c>
      <c r="AD63" s="167" t="s">
        <v>280</v>
      </c>
      <c r="AE63" s="167" t="s">
        <v>280</v>
      </c>
      <c r="AF63" s="176" t="s">
        <v>280</v>
      </c>
      <c r="AG63" s="1">
        <f t="shared" si="1"/>
        <v>0</v>
      </c>
    </row>
    <row r="64" spans="2:33" ht="15" customHeight="1">
      <c r="B64" s="4"/>
      <c r="C64" s="4"/>
      <c r="D64" s="79"/>
      <c r="E64" s="79"/>
      <c r="F64" s="77"/>
      <c r="G64" s="76"/>
      <c r="H64" s="149"/>
      <c r="I64" s="149"/>
      <c r="J64" s="149"/>
      <c r="K64" s="149"/>
      <c r="L64" s="149"/>
      <c r="M64" s="149"/>
      <c r="N64" s="150"/>
      <c r="O64" s="151"/>
      <c r="P64" s="152"/>
      <c r="Q64" s="160"/>
      <c r="R64" s="160"/>
      <c r="S64" s="162"/>
      <c r="T64" s="162"/>
      <c r="U64" s="11"/>
      <c r="V64" s="146" t="s">
        <v>276</v>
      </c>
      <c r="W64" s="147" t="s">
        <v>276</v>
      </c>
      <c r="X64" s="148" t="s">
        <v>276</v>
      </c>
      <c r="Y64" s="76" t="s">
        <v>250</v>
      </c>
      <c r="Z64" s="167" t="s">
        <v>281</v>
      </c>
      <c r="AA64" s="167" t="s">
        <v>281</v>
      </c>
      <c r="AB64" s="167" t="s">
        <v>281</v>
      </c>
      <c r="AC64" s="167" t="s">
        <v>281</v>
      </c>
      <c r="AD64" s="167" t="s">
        <v>281</v>
      </c>
      <c r="AE64" s="167" t="s">
        <v>281</v>
      </c>
      <c r="AF64" s="176" t="s">
        <v>281</v>
      </c>
      <c r="AG64" s="1">
        <f t="shared" si="1"/>
        <v>0</v>
      </c>
    </row>
    <row r="65" spans="2:33" ht="15" customHeight="1">
      <c r="B65" s="4"/>
      <c r="C65" s="4"/>
      <c r="D65" s="79"/>
      <c r="E65" s="79"/>
      <c r="F65" s="77"/>
      <c r="G65" s="76"/>
      <c r="H65" s="149"/>
      <c r="I65" s="149"/>
      <c r="J65" s="149"/>
      <c r="K65" s="149"/>
      <c r="L65" s="149"/>
      <c r="M65" s="149"/>
      <c r="N65" s="150"/>
      <c r="O65" s="151"/>
      <c r="P65" s="152"/>
      <c r="Q65" s="160"/>
      <c r="R65" s="160"/>
      <c r="S65" s="162"/>
      <c r="T65" s="162"/>
      <c r="U65" s="11"/>
      <c r="V65" s="146" t="s">
        <v>276</v>
      </c>
      <c r="W65" s="147" t="s">
        <v>276</v>
      </c>
      <c r="X65" s="148" t="s">
        <v>276</v>
      </c>
      <c r="Y65" s="76" t="s">
        <v>250</v>
      </c>
      <c r="Z65" s="167" t="s">
        <v>282</v>
      </c>
      <c r="AA65" s="167" t="s">
        <v>282</v>
      </c>
      <c r="AB65" s="167" t="s">
        <v>282</v>
      </c>
      <c r="AC65" s="167" t="s">
        <v>282</v>
      </c>
      <c r="AD65" s="167" t="s">
        <v>282</v>
      </c>
      <c r="AE65" s="167" t="s">
        <v>282</v>
      </c>
      <c r="AF65" s="176" t="s">
        <v>282</v>
      </c>
      <c r="AG65" s="1">
        <f t="shared" si="1"/>
        <v>0</v>
      </c>
    </row>
    <row r="66" spans="2:33" ht="15" customHeight="1">
      <c r="B66" s="4"/>
      <c r="C66" s="4"/>
      <c r="D66" s="79"/>
      <c r="E66" s="79"/>
      <c r="F66" s="77"/>
      <c r="G66" s="76"/>
      <c r="H66" s="149"/>
      <c r="I66" s="149"/>
      <c r="J66" s="149"/>
      <c r="K66" s="149"/>
      <c r="L66" s="149"/>
      <c r="M66" s="149"/>
      <c r="N66" s="150"/>
      <c r="O66" s="151"/>
      <c r="P66" s="152"/>
      <c r="Q66" s="160"/>
      <c r="R66" s="160"/>
      <c r="S66" s="162"/>
      <c r="T66" s="162"/>
      <c r="U66" s="11"/>
      <c r="V66" s="146" t="s">
        <v>276</v>
      </c>
      <c r="W66" s="147" t="s">
        <v>276</v>
      </c>
      <c r="X66" s="148" t="s">
        <v>276</v>
      </c>
      <c r="Y66" s="76" t="s">
        <v>250</v>
      </c>
      <c r="Z66" s="167" t="s">
        <v>283</v>
      </c>
      <c r="AA66" s="167" t="s">
        <v>283</v>
      </c>
      <c r="AB66" s="167" t="s">
        <v>283</v>
      </c>
      <c r="AC66" s="167" t="s">
        <v>283</v>
      </c>
      <c r="AD66" s="167" t="s">
        <v>283</v>
      </c>
      <c r="AE66" s="167" t="s">
        <v>283</v>
      </c>
      <c r="AF66" s="176" t="s">
        <v>283</v>
      </c>
      <c r="AG66" s="1">
        <f t="shared" si="1"/>
        <v>0</v>
      </c>
    </row>
    <row r="67" spans="2:33" ht="15" customHeight="1">
      <c r="B67" s="4"/>
      <c r="C67" s="4"/>
      <c r="D67" s="79"/>
      <c r="E67" s="79"/>
      <c r="F67" s="77"/>
      <c r="G67" s="76"/>
      <c r="H67" s="149"/>
      <c r="I67" s="149"/>
      <c r="J67" s="149"/>
      <c r="K67" s="149"/>
      <c r="L67" s="149"/>
      <c r="M67" s="149"/>
      <c r="N67" s="150"/>
      <c r="O67" s="151"/>
      <c r="P67" s="152"/>
      <c r="Q67" s="160"/>
      <c r="R67" s="160"/>
      <c r="S67" s="162"/>
      <c r="T67" s="162"/>
      <c r="U67" s="11"/>
      <c r="V67" s="146" t="s">
        <v>276</v>
      </c>
      <c r="W67" s="147" t="s">
        <v>276</v>
      </c>
      <c r="X67" s="148" t="s">
        <v>276</v>
      </c>
      <c r="Y67" s="76" t="s">
        <v>250</v>
      </c>
      <c r="Z67" s="167" t="s">
        <v>284</v>
      </c>
      <c r="AA67" s="167" t="s">
        <v>284</v>
      </c>
      <c r="AB67" s="167" t="s">
        <v>284</v>
      </c>
      <c r="AC67" s="167" t="s">
        <v>284</v>
      </c>
      <c r="AD67" s="167" t="s">
        <v>284</v>
      </c>
      <c r="AE67" s="167" t="s">
        <v>284</v>
      </c>
      <c r="AF67" s="176" t="s">
        <v>284</v>
      </c>
      <c r="AG67" s="1">
        <f t="shared" si="1"/>
        <v>0</v>
      </c>
    </row>
    <row r="68" spans="2:33" ht="15" customHeight="1">
      <c r="B68" s="4"/>
      <c r="C68" s="4"/>
      <c r="D68" s="79"/>
      <c r="E68" s="79"/>
      <c r="F68" s="77"/>
      <c r="G68" s="76"/>
      <c r="H68" s="149"/>
      <c r="I68" s="149"/>
      <c r="J68" s="149"/>
      <c r="K68" s="149"/>
      <c r="L68" s="149"/>
      <c r="M68" s="149"/>
      <c r="N68" s="150"/>
      <c r="O68" s="151"/>
      <c r="P68" s="152"/>
      <c r="Q68" s="160"/>
      <c r="R68" s="160"/>
      <c r="S68" s="162"/>
      <c r="T68" s="162"/>
      <c r="U68" s="11"/>
      <c r="V68" s="146" t="s">
        <v>276</v>
      </c>
      <c r="W68" s="147" t="s">
        <v>276</v>
      </c>
      <c r="X68" s="148" t="s">
        <v>276</v>
      </c>
      <c r="Y68" s="76" t="s">
        <v>250</v>
      </c>
      <c r="Z68" s="167" t="s">
        <v>285</v>
      </c>
      <c r="AA68" s="167" t="s">
        <v>285</v>
      </c>
      <c r="AB68" s="167" t="s">
        <v>285</v>
      </c>
      <c r="AC68" s="167" t="s">
        <v>285</v>
      </c>
      <c r="AD68" s="167" t="s">
        <v>285</v>
      </c>
      <c r="AE68" s="167" t="s">
        <v>285</v>
      </c>
      <c r="AF68" s="176" t="s">
        <v>285</v>
      </c>
      <c r="AG68" s="1">
        <f t="shared" si="1"/>
        <v>0</v>
      </c>
    </row>
    <row r="69" spans="2:33" ht="15" customHeight="1">
      <c r="B69" s="4"/>
      <c r="C69" s="4"/>
      <c r="D69" s="79"/>
      <c r="E69" s="79"/>
      <c r="F69" s="77"/>
      <c r="G69" s="76"/>
      <c r="H69" s="149"/>
      <c r="I69" s="149"/>
      <c r="J69" s="149"/>
      <c r="K69" s="149"/>
      <c r="L69" s="149"/>
      <c r="M69" s="149"/>
      <c r="N69" s="150"/>
      <c r="O69" s="151"/>
      <c r="P69" s="152"/>
      <c r="Q69" s="160"/>
      <c r="R69" s="160"/>
      <c r="S69" s="160"/>
      <c r="T69" s="160"/>
      <c r="U69" s="11"/>
      <c r="V69" s="146" t="s">
        <v>276</v>
      </c>
      <c r="W69" s="147" t="s">
        <v>276</v>
      </c>
      <c r="X69" s="148" t="s">
        <v>276</v>
      </c>
      <c r="Y69" s="76" t="s">
        <v>250</v>
      </c>
      <c r="Z69" s="167" t="s">
        <v>286</v>
      </c>
      <c r="AA69" s="167" t="s">
        <v>286</v>
      </c>
      <c r="AB69" s="167" t="s">
        <v>286</v>
      </c>
      <c r="AC69" s="167" t="s">
        <v>286</v>
      </c>
      <c r="AD69" s="167" t="s">
        <v>286</v>
      </c>
      <c r="AE69" s="167" t="s">
        <v>286</v>
      </c>
      <c r="AF69" s="176" t="s">
        <v>286</v>
      </c>
      <c r="AG69" s="1">
        <f t="shared" si="1"/>
        <v>0</v>
      </c>
    </row>
    <row r="70" spans="2:33" ht="15" customHeight="1">
      <c r="B70" s="4"/>
      <c r="C70" s="4"/>
      <c r="D70" s="79"/>
      <c r="E70" s="79"/>
      <c r="F70" s="77"/>
      <c r="G70" s="76"/>
      <c r="H70" s="149"/>
      <c r="I70" s="149"/>
      <c r="J70" s="149"/>
      <c r="K70" s="149"/>
      <c r="L70" s="149"/>
      <c r="M70" s="149"/>
      <c r="N70" s="150"/>
      <c r="O70" s="151"/>
      <c r="P70" s="152"/>
      <c r="Q70" s="160"/>
      <c r="R70" s="160"/>
      <c r="S70" s="160"/>
      <c r="T70" s="160"/>
      <c r="U70" s="11"/>
      <c r="V70" s="146" t="s">
        <v>276</v>
      </c>
      <c r="W70" s="147" t="s">
        <v>276</v>
      </c>
      <c r="X70" s="148" t="s">
        <v>276</v>
      </c>
      <c r="Y70" s="76" t="s">
        <v>250</v>
      </c>
      <c r="Z70" s="167" t="s">
        <v>287</v>
      </c>
      <c r="AA70" s="167" t="s">
        <v>287</v>
      </c>
      <c r="AB70" s="167" t="s">
        <v>287</v>
      </c>
      <c r="AC70" s="167" t="s">
        <v>287</v>
      </c>
      <c r="AD70" s="167" t="s">
        <v>287</v>
      </c>
      <c r="AE70" s="167" t="s">
        <v>287</v>
      </c>
      <c r="AF70" s="176" t="s">
        <v>287</v>
      </c>
      <c r="AG70" s="1">
        <f t="shared" si="1"/>
        <v>0</v>
      </c>
    </row>
    <row r="71" spans="2:33" ht="15" customHeight="1">
      <c r="B71" s="4"/>
      <c r="C71" s="4"/>
      <c r="D71" s="79"/>
      <c r="E71" s="79"/>
      <c r="F71" s="77"/>
      <c r="G71" s="76"/>
      <c r="H71" s="149"/>
      <c r="I71" s="149"/>
      <c r="J71" s="149"/>
      <c r="K71" s="149"/>
      <c r="L71" s="149"/>
      <c r="M71" s="149"/>
      <c r="N71" s="150"/>
      <c r="O71" s="151"/>
      <c r="P71" s="152"/>
      <c r="Q71" s="160"/>
      <c r="R71" s="160"/>
      <c r="S71" s="160"/>
      <c r="T71" s="160"/>
      <c r="U71" s="11"/>
      <c r="V71" s="146" t="s">
        <v>276</v>
      </c>
      <c r="W71" s="147" t="s">
        <v>276</v>
      </c>
      <c r="X71" s="148" t="s">
        <v>276</v>
      </c>
      <c r="Y71" s="76" t="s">
        <v>250</v>
      </c>
      <c r="Z71" s="167" t="s">
        <v>288</v>
      </c>
      <c r="AA71" s="167" t="s">
        <v>288</v>
      </c>
      <c r="AB71" s="167" t="s">
        <v>288</v>
      </c>
      <c r="AC71" s="167" t="s">
        <v>288</v>
      </c>
      <c r="AD71" s="167" t="s">
        <v>288</v>
      </c>
      <c r="AE71" s="167" t="s">
        <v>288</v>
      </c>
      <c r="AF71" s="176" t="s">
        <v>288</v>
      </c>
      <c r="AG71" s="1">
        <f t="shared" si="1"/>
        <v>0</v>
      </c>
    </row>
    <row r="72" spans="2:33" ht="15" customHeight="1">
      <c r="B72" s="4"/>
      <c r="C72" s="4"/>
      <c r="D72" s="79"/>
      <c r="E72" s="79"/>
      <c r="F72" s="77"/>
      <c r="G72" s="76"/>
      <c r="H72" s="149"/>
      <c r="I72" s="149"/>
      <c r="J72" s="149"/>
      <c r="K72" s="149"/>
      <c r="L72" s="149"/>
      <c r="M72" s="149"/>
      <c r="N72" s="150"/>
      <c r="O72" s="151"/>
      <c r="P72" s="152"/>
      <c r="Q72" s="160"/>
      <c r="R72" s="160"/>
      <c r="S72" s="160"/>
      <c r="T72" s="160"/>
      <c r="U72" s="11"/>
      <c r="V72" s="146" t="s">
        <v>276</v>
      </c>
      <c r="W72" s="147" t="s">
        <v>276</v>
      </c>
      <c r="X72" s="148" t="s">
        <v>276</v>
      </c>
      <c r="Y72" s="76" t="s">
        <v>250</v>
      </c>
      <c r="Z72" s="167" t="s">
        <v>289</v>
      </c>
      <c r="AA72" s="167" t="s">
        <v>289</v>
      </c>
      <c r="AB72" s="167" t="s">
        <v>289</v>
      </c>
      <c r="AC72" s="167" t="s">
        <v>289</v>
      </c>
      <c r="AD72" s="167" t="s">
        <v>289</v>
      </c>
      <c r="AE72" s="167" t="s">
        <v>289</v>
      </c>
      <c r="AF72" s="176" t="s">
        <v>289</v>
      </c>
      <c r="AG72" s="1">
        <f t="shared" si="1"/>
        <v>0</v>
      </c>
    </row>
    <row r="73" spans="2:33" ht="15" customHeight="1">
      <c r="B73" s="4"/>
      <c r="C73" s="4"/>
      <c r="D73" s="79"/>
      <c r="E73" s="79"/>
      <c r="F73" s="77"/>
      <c r="G73" s="76"/>
      <c r="H73" s="149"/>
      <c r="I73" s="149"/>
      <c r="J73" s="149"/>
      <c r="K73" s="149"/>
      <c r="L73" s="149"/>
      <c r="M73" s="149"/>
      <c r="N73" s="150"/>
      <c r="O73" s="151"/>
      <c r="P73" s="152"/>
      <c r="Q73" s="160"/>
      <c r="R73" s="160"/>
      <c r="S73" s="160"/>
      <c r="T73" s="160"/>
      <c r="U73" s="11"/>
      <c r="V73" s="146" t="s">
        <v>276</v>
      </c>
      <c r="W73" s="147" t="s">
        <v>276</v>
      </c>
      <c r="X73" s="148" t="s">
        <v>276</v>
      </c>
      <c r="Y73" s="76" t="s">
        <v>250</v>
      </c>
      <c r="Z73" s="167" t="s">
        <v>290</v>
      </c>
      <c r="AA73" s="167" t="s">
        <v>290</v>
      </c>
      <c r="AB73" s="167" t="s">
        <v>290</v>
      </c>
      <c r="AC73" s="167" t="s">
        <v>290</v>
      </c>
      <c r="AD73" s="167" t="s">
        <v>290</v>
      </c>
      <c r="AE73" s="167" t="s">
        <v>290</v>
      </c>
      <c r="AF73" s="176" t="s">
        <v>290</v>
      </c>
      <c r="AG73" s="1">
        <f t="shared" si="1"/>
        <v>0</v>
      </c>
    </row>
    <row r="74" spans="2:33" ht="15" customHeight="1">
      <c r="B74" s="4"/>
      <c r="C74" s="4"/>
      <c r="D74" s="79"/>
      <c r="E74" s="79"/>
      <c r="F74" s="77"/>
      <c r="G74" s="76"/>
      <c r="H74" s="149"/>
      <c r="I74" s="149"/>
      <c r="J74" s="149"/>
      <c r="K74" s="149"/>
      <c r="L74" s="149"/>
      <c r="M74" s="149"/>
      <c r="N74" s="150"/>
      <c r="O74" s="151"/>
      <c r="P74" s="152"/>
      <c r="Q74" s="160"/>
      <c r="R74" s="160"/>
      <c r="S74" s="160"/>
      <c r="T74" s="160"/>
      <c r="U74" s="11"/>
      <c r="V74" s="146"/>
      <c r="W74" s="147" t="s">
        <v>276</v>
      </c>
      <c r="X74" s="148" t="s">
        <v>276</v>
      </c>
      <c r="Y74" s="76"/>
      <c r="Z74" s="167"/>
      <c r="AA74" s="167" t="s">
        <v>291</v>
      </c>
      <c r="AB74" s="167" t="s">
        <v>291</v>
      </c>
      <c r="AC74" s="167" t="s">
        <v>291</v>
      </c>
      <c r="AD74" s="167" t="s">
        <v>291</v>
      </c>
      <c r="AE74" s="167" t="s">
        <v>291</v>
      </c>
      <c r="AF74" s="176" t="s">
        <v>291</v>
      </c>
      <c r="AG74" s="1">
        <f t="shared" si="1"/>
        <v>0</v>
      </c>
    </row>
    <row r="75" spans="2:33" ht="15" customHeight="1">
      <c r="B75" s="4"/>
      <c r="C75" s="4"/>
      <c r="D75" s="79"/>
      <c r="E75" s="79"/>
      <c r="F75" s="77"/>
      <c r="G75" s="76"/>
      <c r="H75" s="149"/>
      <c r="I75" s="149"/>
      <c r="J75" s="149"/>
      <c r="K75" s="149"/>
      <c r="L75" s="149"/>
      <c r="M75" s="149"/>
      <c r="N75" s="150"/>
      <c r="O75" s="151"/>
      <c r="P75" s="152"/>
      <c r="Q75" s="160"/>
      <c r="R75" s="160"/>
      <c r="S75" s="160"/>
      <c r="T75" s="160"/>
      <c r="U75" s="11"/>
      <c r="V75" s="146"/>
      <c r="W75" s="147"/>
      <c r="X75" s="148"/>
      <c r="Y75" s="76"/>
      <c r="Z75" s="167"/>
      <c r="AA75" s="167"/>
      <c r="AB75" s="167"/>
      <c r="AC75" s="167"/>
      <c r="AD75" s="167"/>
      <c r="AE75" s="167"/>
      <c r="AF75" s="176"/>
    </row>
    <row r="76" spans="2:33" ht="15" customHeight="1">
      <c r="B76" s="4"/>
      <c r="C76" s="4"/>
      <c r="D76" s="79"/>
      <c r="E76" s="79"/>
      <c r="F76" s="77"/>
      <c r="G76" s="76"/>
      <c r="H76" s="149"/>
      <c r="I76" s="149"/>
      <c r="J76" s="149"/>
      <c r="K76" s="149"/>
      <c r="L76" s="149"/>
      <c r="M76" s="149"/>
      <c r="N76" s="150"/>
      <c r="O76" s="151"/>
      <c r="P76" s="152"/>
      <c r="Q76" s="160"/>
      <c r="R76" s="160"/>
      <c r="S76" s="160"/>
      <c r="T76" s="160"/>
      <c r="U76" s="11"/>
      <c r="V76" s="146" t="s">
        <v>292</v>
      </c>
      <c r="W76" s="147"/>
      <c r="X76" s="148"/>
      <c r="Y76" s="76" t="s">
        <v>234</v>
      </c>
      <c r="Z76" s="167" t="s">
        <v>293</v>
      </c>
      <c r="AA76" s="167" t="s">
        <v>293</v>
      </c>
      <c r="AB76" s="167" t="s">
        <v>293</v>
      </c>
      <c r="AC76" s="167" t="s">
        <v>293</v>
      </c>
      <c r="AD76" s="167" t="s">
        <v>293</v>
      </c>
      <c r="AE76" s="167" t="s">
        <v>293</v>
      </c>
      <c r="AF76" s="176" t="s">
        <v>293</v>
      </c>
      <c r="AG76" s="1">
        <f t="shared" ref="AG76:AG107" si="2">COUNTIF($H$14:$H$162,Z76)</f>
        <v>0</v>
      </c>
    </row>
    <row r="77" spans="2:33" ht="15" customHeight="1">
      <c r="B77" s="4"/>
      <c r="C77" s="4"/>
      <c r="D77" s="79"/>
      <c r="E77" s="79"/>
      <c r="F77" s="77"/>
      <c r="G77" s="76"/>
      <c r="H77" s="149"/>
      <c r="I77" s="149"/>
      <c r="J77" s="149"/>
      <c r="K77" s="149"/>
      <c r="L77" s="149"/>
      <c r="M77" s="149"/>
      <c r="N77" s="150"/>
      <c r="O77" s="151"/>
      <c r="P77" s="152"/>
      <c r="Q77" s="160"/>
      <c r="R77" s="160"/>
      <c r="S77" s="160"/>
      <c r="T77" s="160"/>
      <c r="U77" s="11"/>
      <c r="V77" s="146" t="s">
        <v>292</v>
      </c>
      <c r="W77" s="147"/>
      <c r="X77" s="148"/>
      <c r="Y77" s="76" t="s">
        <v>234</v>
      </c>
      <c r="Z77" s="167" t="s">
        <v>294</v>
      </c>
      <c r="AA77" s="167" t="s">
        <v>294</v>
      </c>
      <c r="AB77" s="167" t="s">
        <v>294</v>
      </c>
      <c r="AC77" s="167" t="s">
        <v>294</v>
      </c>
      <c r="AD77" s="167" t="s">
        <v>294</v>
      </c>
      <c r="AE77" s="167" t="s">
        <v>294</v>
      </c>
      <c r="AF77" s="176" t="s">
        <v>294</v>
      </c>
      <c r="AG77" s="1">
        <f t="shared" si="2"/>
        <v>0</v>
      </c>
    </row>
    <row r="78" spans="2:33" ht="15" customHeight="1">
      <c r="B78" s="4"/>
      <c r="C78" s="4"/>
      <c r="D78" s="79"/>
      <c r="E78" s="79"/>
      <c r="F78" s="77"/>
      <c r="G78" s="76"/>
      <c r="H78" s="149"/>
      <c r="I78" s="149"/>
      <c r="J78" s="149"/>
      <c r="K78" s="149"/>
      <c r="L78" s="149"/>
      <c r="M78" s="149"/>
      <c r="N78" s="150"/>
      <c r="O78" s="151"/>
      <c r="P78" s="152"/>
      <c r="Q78" s="153"/>
      <c r="R78" s="154"/>
      <c r="S78" s="160"/>
      <c r="T78" s="160"/>
      <c r="U78" s="11"/>
      <c r="V78" s="146" t="s">
        <v>292</v>
      </c>
      <c r="W78" s="147"/>
      <c r="X78" s="148"/>
      <c r="Y78" s="76" t="s">
        <v>234</v>
      </c>
      <c r="Z78" s="167" t="s">
        <v>295</v>
      </c>
      <c r="AA78" s="167" t="s">
        <v>295</v>
      </c>
      <c r="AB78" s="167" t="s">
        <v>295</v>
      </c>
      <c r="AC78" s="167" t="s">
        <v>295</v>
      </c>
      <c r="AD78" s="167" t="s">
        <v>295</v>
      </c>
      <c r="AE78" s="167" t="s">
        <v>295</v>
      </c>
      <c r="AF78" s="176" t="s">
        <v>295</v>
      </c>
      <c r="AG78" s="1">
        <f t="shared" si="2"/>
        <v>0</v>
      </c>
    </row>
    <row r="79" spans="2:33" ht="15" customHeight="1">
      <c r="B79" s="4"/>
      <c r="C79" s="4"/>
      <c r="D79" s="79"/>
      <c r="E79" s="79"/>
      <c r="F79" s="77"/>
      <c r="G79" s="76"/>
      <c r="H79" s="149"/>
      <c r="I79" s="149"/>
      <c r="J79" s="149"/>
      <c r="K79" s="149"/>
      <c r="L79" s="149"/>
      <c r="M79" s="149"/>
      <c r="N79" s="150"/>
      <c r="O79" s="151"/>
      <c r="P79" s="152"/>
      <c r="Q79" s="153"/>
      <c r="R79" s="154"/>
      <c r="S79" s="160"/>
      <c r="T79" s="160"/>
      <c r="U79" s="11"/>
      <c r="V79" s="146" t="s">
        <v>292</v>
      </c>
      <c r="W79" s="147"/>
      <c r="X79" s="148"/>
      <c r="Y79" s="76" t="s">
        <v>234</v>
      </c>
      <c r="Z79" s="167" t="s">
        <v>296</v>
      </c>
      <c r="AA79" s="167" t="s">
        <v>296</v>
      </c>
      <c r="AB79" s="167" t="s">
        <v>296</v>
      </c>
      <c r="AC79" s="167" t="s">
        <v>296</v>
      </c>
      <c r="AD79" s="167" t="s">
        <v>296</v>
      </c>
      <c r="AE79" s="167" t="s">
        <v>296</v>
      </c>
      <c r="AF79" s="176" t="s">
        <v>296</v>
      </c>
      <c r="AG79" s="1">
        <f t="shared" si="2"/>
        <v>0</v>
      </c>
    </row>
    <row r="80" spans="2:33" ht="15" customHeight="1">
      <c r="B80" s="4"/>
      <c r="C80" s="4"/>
      <c r="D80" s="79"/>
      <c r="E80" s="79"/>
      <c r="F80" s="77"/>
      <c r="G80" s="76"/>
      <c r="H80" s="149"/>
      <c r="I80" s="149"/>
      <c r="J80" s="149"/>
      <c r="K80" s="149"/>
      <c r="L80" s="149"/>
      <c r="M80" s="149"/>
      <c r="N80" s="150"/>
      <c r="O80" s="151"/>
      <c r="P80" s="152"/>
      <c r="Q80" s="153"/>
      <c r="R80" s="154"/>
      <c r="S80" s="160"/>
      <c r="T80" s="160"/>
      <c r="U80" s="11"/>
      <c r="V80" s="146" t="s">
        <v>292</v>
      </c>
      <c r="W80" s="147"/>
      <c r="X80" s="148"/>
      <c r="Y80" s="76" t="s">
        <v>234</v>
      </c>
      <c r="Z80" s="167" t="s">
        <v>297</v>
      </c>
      <c r="AA80" s="167" t="s">
        <v>297</v>
      </c>
      <c r="AB80" s="167" t="s">
        <v>297</v>
      </c>
      <c r="AC80" s="167" t="s">
        <v>297</v>
      </c>
      <c r="AD80" s="167" t="s">
        <v>297</v>
      </c>
      <c r="AE80" s="167" t="s">
        <v>297</v>
      </c>
      <c r="AF80" s="176" t="s">
        <v>297</v>
      </c>
      <c r="AG80" s="1">
        <f t="shared" si="2"/>
        <v>0</v>
      </c>
    </row>
    <row r="81" spans="2:33" ht="15" customHeight="1">
      <c r="B81" s="4"/>
      <c r="C81" s="4"/>
      <c r="D81" s="79"/>
      <c r="E81" s="79"/>
      <c r="F81" s="77"/>
      <c r="G81" s="76"/>
      <c r="H81" s="149"/>
      <c r="I81" s="149"/>
      <c r="J81" s="149"/>
      <c r="K81" s="149"/>
      <c r="L81" s="149"/>
      <c r="M81" s="149"/>
      <c r="N81" s="150"/>
      <c r="O81" s="151"/>
      <c r="P81" s="152"/>
      <c r="Q81" s="153"/>
      <c r="R81" s="154"/>
      <c r="S81" s="160"/>
      <c r="T81" s="160"/>
      <c r="U81" s="11"/>
      <c r="V81" s="146" t="s">
        <v>292</v>
      </c>
      <c r="W81" s="147"/>
      <c r="X81" s="148"/>
      <c r="Y81" s="76" t="s">
        <v>234</v>
      </c>
      <c r="Z81" s="167" t="s">
        <v>401</v>
      </c>
      <c r="AA81" s="167"/>
      <c r="AB81" s="167"/>
      <c r="AC81" s="167"/>
      <c r="AD81" s="167"/>
      <c r="AE81" s="167"/>
      <c r="AF81" s="176"/>
      <c r="AG81" s="1">
        <f t="shared" si="2"/>
        <v>0</v>
      </c>
    </row>
    <row r="82" spans="2:33" ht="15" customHeight="1">
      <c r="B82" s="4"/>
      <c r="C82" s="4"/>
      <c r="D82" s="79"/>
      <c r="E82" s="79"/>
      <c r="F82" s="77"/>
      <c r="G82" s="76"/>
      <c r="H82" s="149"/>
      <c r="I82" s="149"/>
      <c r="J82" s="149"/>
      <c r="K82" s="149"/>
      <c r="L82" s="149"/>
      <c r="M82" s="149"/>
      <c r="N82" s="150"/>
      <c r="O82" s="151"/>
      <c r="P82" s="152"/>
      <c r="Q82" s="153"/>
      <c r="R82" s="154"/>
      <c r="S82" s="160"/>
      <c r="T82" s="160"/>
      <c r="U82" s="11"/>
      <c r="V82" s="146" t="s">
        <v>402</v>
      </c>
      <c r="W82" s="147"/>
      <c r="X82" s="148"/>
      <c r="Y82" s="76" t="s">
        <v>234</v>
      </c>
      <c r="Z82" s="167" t="s">
        <v>300</v>
      </c>
      <c r="AA82" s="167"/>
      <c r="AB82" s="167"/>
      <c r="AC82" s="167"/>
      <c r="AD82" s="167"/>
      <c r="AE82" s="167"/>
      <c r="AF82" s="176"/>
      <c r="AG82" s="1">
        <f t="shared" si="2"/>
        <v>0</v>
      </c>
    </row>
    <row r="83" spans="2:33" ht="15" customHeight="1">
      <c r="B83" s="4"/>
      <c r="C83" s="4"/>
      <c r="D83" s="79"/>
      <c r="E83" s="79"/>
      <c r="F83" s="77"/>
      <c r="G83" s="76"/>
      <c r="H83" s="149"/>
      <c r="I83" s="149"/>
      <c r="J83" s="149"/>
      <c r="K83" s="149"/>
      <c r="L83" s="149"/>
      <c r="M83" s="149"/>
      <c r="N83" s="150"/>
      <c r="O83" s="151"/>
      <c r="P83" s="152"/>
      <c r="Q83" s="153"/>
      <c r="R83" s="154"/>
      <c r="S83" s="160"/>
      <c r="T83" s="160"/>
      <c r="U83" s="11"/>
      <c r="V83" s="146" t="s">
        <v>402</v>
      </c>
      <c r="W83" s="147"/>
      <c r="X83" s="148"/>
      <c r="Y83" s="76" t="s">
        <v>234</v>
      </c>
      <c r="Z83" s="167" t="s">
        <v>301</v>
      </c>
      <c r="AA83" s="167"/>
      <c r="AB83" s="167"/>
      <c r="AC83" s="167"/>
      <c r="AD83" s="167"/>
      <c r="AE83" s="167"/>
      <c r="AF83" s="176"/>
      <c r="AG83" s="1">
        <f t="shared" si="2"/>
        <v>0</v>
      </c>
    </row>
    <row r="84" spans="2:33" ht="15" customHeight="1">
      <c r="B84" s="4"/>
      <c r="C84" s="4"/>
      <c r="D84" s="79"/>
      <c r="E84" s="79"/>
      <c r="F84" s="77"/>
      <c r="G84" s="76"/>
      <c r="H84" s="149"/>
      <c r="I84" s="149"/>
      <c r="J84" s="149"/>
      <c r="K84" s="149"/>
      <c r="L84" s="149"/>
      <c r="M84" s="149"/>
      <c r="N84" s="150"/>
      <c r="O84" s="151"/>
      <c r="P84" s="152"/>
      <c r="Q84" s="153"/>
      <c r="R84" s="154"/>
      <c r="S84" s="160"/>
      <c r="T84" s="160"/>
      <c r="U84" s="11"/>
      <c r="V84" s="146" t="s">
        <v>402</v>
      </c>
      <c r="W84" s="147"/>
      <c r="X84" s="148"/>
      <c r="Y84" s="76" t="s">
        <v>234</v>
      </c>
      <c r="Z84" s="167" t="s">
        <v>302</v>
      </c>
      <c r="AA84" s="167"/>
      <c r="AB84" s="167"/>
      <c r="AC84" s="167"/>
      <c r="AD84" s="167"/>
      <c r="AE84" s="167"/>
      <c r="AF84" s="176"/>
      <c r="AG84" s="1">
        <f t="shared" si="2"/>
        <v>0</v>
      </c>
    </row>
    <row r="85" spans="2:33" ht="15" customHeight="1">
      <c r="B85" s="4"/>
      <c r="C85" s="4"/>
      <c r="D85" s="79"/>
      <c r="E85" s="79"/>
      <c r="F85" s="77"/>
      <c r="G85" s="76"/>
      <c r="H85" s="149"/>
      <c r="I85" s="149"/>
      <c r="J85" s="149"/>
      <c r="K85" s="149"/>
      <c r="L85" s="149"/>
      <c r="M85" s="149"/>
      <c r="N85" s="150"/>
      <c r="O85" s="151"/>
      <c r="P85" s="152"/>
      <c r="Q85" s="153"/>
      <c r="R85" s="154"/>
      <c r="S85" s="160"/>
      <c r="T85" s="160"/>
      <c r="U85" s="11"/>
      <c r="V85" s="146" t="s">
        <v>402</v>
      </c>
      <c r="W85" s="147"/>
      <c r="X85" s="148"/>
      <c r="Y85" s="76" t="s">
        <v>234</v>
      </c>
      <c r="Z85" s="167" t="s">
        <v>303</v>
      </c>
      <c r="AA85" s="167"/>
      <c r="AB85" s="167"/>
      <c r="AC85" s="167"/>
      <c r="AD85" s="167"/>
      <c r="AE85" s="167"/>
      <c r="AF85" s="176"/>
      <c r="AG85" s="1">
        <f t="shared" si="2"/>
        <v>0</v>
      </c>
    </row>
    <row r="86" spans="2:33" ht="15" customHeight="1">
      <c r="B86" s="4"/>
      <c r="C86" s="4"/>
      <c r="D86" s="79"/>
      <c r="E86" s="79"/>
      <c r="F86" s="77"/>
      <c r="G86" s="76"/>
      <c r="H86" s="149"/>
      <c r="I86" s="149"/>
      <c r="J86" s="149"/>
      <c r="K86" s="149"/>
      <c r="L86" s="149"/>
      <c r="M86" s="149"/>
      <c r="N86" s="150"/>
      <c r="O86" s="151"/>
      <c r="P86" s="152"/>
      <c r="Q86" s="153"/>
      <c r="R86" s="154"/>
      <c r="S86" s="160"/>
      <c r="T86" s="160"/>
      <c r="U86" s="11"/>
      <c r="V86" s="146" t="s">
        <v>402</v>
      </c>
      <c r="W86" s="147"/>
      <c r="X86" s="148"/>
      <c r="Y86" s="76" t="s">
        <v>234</v>
      </c>
      <c r="Z86" s="167" t="s">
        <v>304</v>
      </c>
      <c r="AA86" s="167"/>
      <c r="AB86" s="167"/>
      <c r="AC86" s="167"/>
      <c r="AD86" s="167"/>
      <c r="AE86" s="167"/>
      <c r="AF86" s="176"/>
      <c r="AG86" s="1">
        <f t="shared" si="2"/>
        <v>0</v>
      </c>
    </row>
    <row r="87" spans="2:33" ht="15" customHeight="1">
      <c r="B87" s="4"/>
      <c r="C87" s="4"/>
      <c r="D87" s="79"/>
      <c r="E87" s="79"/>
      <c r="F87" s="77"/>
      <c r="G87" s="76"/>
      <c r="H87" s="149"/>
      <c r="I87" s="149"/>
      <c r="J87" s="149"/>
      <c r="K87" s="149"/>
      <c r="L87" s="149"/>
      <c r="M87" s="149"/>
      <c r="N87" s="150"/>
      <c r="O87" s="151"/>
      <c r="P87" s="152"/>
      <c r="Q87" s="153"/>
      <c r="R87" s="154"/>
      <c r="S87" s="160"/>
      <c r="T87" s="160"/>
      <c r="U87" s="11"/>
      <c r="V87" s="146" t="s">
        <v>402</v>
      </c>
      <c r="W87" s="147"/>
      <c r="X87" s="148"/>
      <c r="Y87" s="76" t="s">
        <v>234</v>
      </c>
      <c r="Z87" s="167" t="s">
        <v>305</v>
      </c>
      <c r="AA87" s="167"/>
      <c r="AB87" s="167"/>
      <c r="AC87" s="167"/>
      <c r="AD87" s="167"/>
      <c r="AE87" s="167"/>
      <c r="AF87" s="176"/>
      <c r="AG87" s="1">
        <f t="shared" si="2"/>
        <v>0</v>
      </c>
    </row>
    <row r="88" spans="2:33" ht="15" customHeight="1">
      <c r="B88" s="4"/>
      <c r="C88" s="4"/>
      <c r="D88" s="79"/>
      <c r="E88" s="79"/>
      <c r="F88" s="77"/>
      <c r="G88" s="76"/>
      <c r="H88" s="149"/>
      <c r="I88" s="149"/>
      <c r="J88" s="149"/>
      <c r="K88" s="149"/>
      <c r="L88" s="149"/>
      <c r="M88" s="149"/>
      <c r="N88" s="150"/>
      <c r="O88" s="151"/>
      <c r="P88" s="152"/>
      <c r="Q88" s="153"/>
      <c r="R88" s="154"/>
      <c r="S88" s="160"/>
      <c r="T88" s="160"/>
      <c r="U88" s="11"/>
      <c r="V88" s="146" t="s">
        <v>402</v>
      </c>
      <c r="W88" s="147"/>
      <c r="X88" s="148"/>
      <c r="Y88" s="76" t="s">
        <v>234</v>
      </c>
      <c r="Z88" s="167" t="s">
        <v>306</v>
      </c>
      <c r="AA88" s="167"/>
      <c r="AB88" s="167"/>
      <c r="AC88" s="167"/>
      <c r="AD88" s="167"/>
      <c r="AE88" s="167"/>
      <c r="AF88" s="176"/>
      <c r="AG88" s="1">
        <f t="shared" si="2"/>
        <v>0</v>
      </c>
    </row>
    <row r="89" spans="2:33" ht="15" customHeight="1">
      <c r="B89" s="4"/>
      <c r="C89" s="4"/>
      <c r="D89" s="79"/>
      <c r="E89" s="79"/>
      <c r="F89" s="77"/>
      <c r="G89" s="76"/>
      <c r="H89" s="149"/>
      <c r="I89" s="149"/>
      <c r="J89" s="149"/>
      <c r="K89" s="149"/>
      <c r="L89" s="149"/>
      <c r="M89" s="149"/>
      <c r="N89" s="150"/>
      <c r="O89" s="151"/>
      <c r="P89" s="152"/>
      <c r="Q89" s="153"/>
      <c r="R89" s="154"/>
      <c r="S89" s="160"/>
      <c r="T89" s="160"/>
      <c r="U89" s="11"/>
      <c r="V89" s="146" t="s">
        <v>402</v>
      </c>
      <c r="W89" s="147"/>
      <c r="X89" s="148"/>
      <c r="Y89" s="76" t="s">
        <v>234</v>
      </c>
      <c r="Z89" s="167" t="s">
        <v>307</v>
      </c>
      <c r="AA89" s="167"/>
      <c r="AB89" s="167"/>
      <c r="AC89" s="167"/>
      <c r="AD89" s="167"/>
      <c r="AE89" s="167"/>
      <c r="AF89" s="176"/>
      <c r="AG89" s="1">
        <f t="shared" si="2"/>
        <v>0</v>
      </c>
    </row>
    <row r="90" spans="2:33" ht="15" customHeight="1">
      <c r="B90" s="4"/>
      <c r="C90" s="4"/>
      <c r="D90" s="79"/>
      <c r="E90" s="79"/>
      <c r="F90" s="77"/>
      <c r="G90" s="76"/>
      <c r="H90" s="149"/>
      <c r="I90" s="149"/>
      <c r="J90" s="149"/>
      <c r="K90" s="149"/>
      <c r="L90" s="149"/>
      <c r="M90" s="149"/>
      <c r="N90" s="150"/>
      <c r="O90" s="151"/>
      <c r="P90" s="152"/>
      <c r="Q90" s="153"/>
      <c r="R90" s="154"/>
      <c r="S90" s="160"/>
      <c r="T90" s="160"/>
      <c r="U90" s="11"/>
      <c r="V90" s="146" t="s">
        <v>402</v>
      </c>
      <c r="W90" s="147"/>
      <c r="X90" s="148"/>
      <c r="Y90" s="76" t="s">
        <v>234</v>
      </c>
      <c r="Z90" s="167" t="s">
        <v>308</v>
      </c>
      <c r="AA90" s="167"/>
      <c r="AB90" s="167"/>
      <c r="AC90" s="167"/>
      <c r="AD90" s="167"/>
      <c r="AE90" s="167"/>
      <c r="AF90" s="176"/>
      <c r="AG90" s="1">
        <f t="shared" si="2"/>
        <v>0</v>
      </c>
    </row>
    <row r="91" spans="2:33" ht="15" customHeight="1">
      <c r="B91" s="4"/>
      <c r="C91" s="4"/>
      <c r="D91" s="79"/>
      <c r="E91" s="79"/>
      <c r="F91" s="77"/>
      <c r="G91" s="76"/>
      <c r="H91" s="149"/>
      <c r="I91" s="149"/>
      <c r="J91" s="149"/>
      <c r="K91" s="149"/>
      <c r="L91" s="149"/>
      <c r="M91" s="149"/>
      <c r="N91" s="150"/>
      <c r="O91" s="151"/>
      <c r="P91" s="152"/>
      <c r="Q91" s="153"/>
      <c r="R91" s="154"/>
      <c r="S91" s="160"/>
      <c r="T91" s="160"/>
      <c r="U91" s="11"/>
      <c r="V91" s="177" t="s">
        <v>402</v>
      </c>
      <c r="W91" s="178"/>
      <c r="X91" s="179"/>
      <c r="Y91" s="102" t="s">
        <v>234</v>
      </c>
      <c r="Z91" s="180" t="s">
        <v>309</v>
      </c>
      <c r="AA91" s="180"/>
      <c r="AB91" s="180"/>
      <c r="AC91" s="180"/>
      <c r="AD91" s="180"/>
      <c r="AE91" s="180"/>
      <c r="AF91" s="181"/>
      <c r="AG91" s="1">
        <f t="shared" si="2"/>
        <v>0</v>
      </c>
    </row>
    <row r="92" spans="2:33" ht="15" customHeight="1">
      <c r="B92" s="4"/>
      <c r="C92" s="4"/>
      <c r="D92" s="79"/>
      <c r="E92" s="79"/>
      <c r="F92" s="77"/>
      <c r="G92" s="76"/>
      <c r="H92" s="149"/>
      <c r="I92" s="149"/>
      <c r="J92" s="149"/>
      <c r="K92" s="149"/>
      <c r="L92" s="149"/>
      <c r="M92" s="149"/>
      <c r="N92" s="150"/>
      <c r="O92" s="151"/>
      <c r="P92" s="152"/>
      <c r="Q92" s="153"/>
      <c r="R92" s="154"/>
      <c r="S92" s="160"/>
      <c r="T92" s="160"/>
      <c r="U92" s="11"/>
      <c r="V92" s="177" t="s">
        <v>402</v>
      </c>
      <c r="W92" s="178"/>
      <c r="X92" s="179"/>
      <c r="Y92" s="102" t="s">
        <v>234</v>
      </c>
      <c r="Z92" s="180" t="s">
        <v>310</v>
      </c>
      <c r="AA92" s="180"/>
      <c r="AB92" s="180"/>
      <c r="AC92" s="180"/>
      <c r="AD92" s="180"/>
      <c r="AE92" s="180"/>
      <c r="AF92" s="181"/>
      <c r="AG92" s="1">
        <f t="shared" si="2"/>
        <v>0</v>
      </c>
    </row>
    <row r="93" spans="2:33" ht="15" customHeight="1">
      <c r="B93" s="4"/>
      <c r="C93" s="4"/>
      <c r="D93" s="79"/>
      <c r="E93" s="79"/>
      <c r="F93" s="77"/>
      <c r="G93" s="76"/>
      <c r="H93" s="149"/>
      <c r="I93" s="149"/>
      <c r="J93" s="149"/>
      <c r="K93" s="149"/>
      <c r="L93" s="149"/>
      <c r="M93" s="149"/>
      <c r="N93" s="150"/>
      <c r="O93" s="151"/>
      <c r="P93" s="152"/>
      <c r="Q93" s="153"/>
      <c r="R93" s="154"/>
      <c r="S93" s="160"/>
      <c r="T93" s="160"/>
      <c r="U93" s="11"/>
      <c r="V93" s="146" t="s">
        <v>402</v>
      </c>
      <c r="W93" s="147"/>
      <c r="X93" s="148"/>
      <c r="Y93" s="76" t="s">
        <v>234</v>
      </c>
      <c r="Z93" s="167" t="s">
        <v>311</v>
      </c>
      <c r="AA93" s="167"/>
      <c r="AB93" s="167"/>
      <c r="AC93" s="167"/>
      <c r="AD93" s="167"/>
      <c r="AE93" s="167"/>
      <c r="AF93" s="176"/>
      <c r="AG93" s="1">
        <f t="shared" si="2"/>
        <v>0</v>
      </c>
    </row>
    <row r="94" spans="2:33" ht="15" customHeight="1">
      <c r="B94" s="4"/>
      <c r="C94" s="4"/>
      <c r="D94" s="79"/>
      <c r="E94" s="79"/>
      <c r="F94" s="77"/>
      <c r="G94" s="76"/>
      <c r="H94" s="149"/>
      <c r="I94" s="149"/>
      <c r="J94" s="149"/>
      <c r="K94" s="149"/>
      <c r="L94" s="149"/>
      <c r="M94" s="149"/>
      <c r="N94" s="150"/>
      <c r="O94" s="151"/>
      <c r="P94" s="152"/>
      <c r="Q94" s="153"/>
      <c r="R94" s="154"/>
      <c r="S94" s="160"/>
      <c r="T94" s="160"/>
      <c r="U94" s="11"/>
      <c r="V94" s="146" t="s">
        <v>402</v>
      </c>
      <c r="W94" s="147"/>
      <c r="X94" s="148"/>
      <c r="Y94" s="76" t="s">
        <v>234</v>
      </c>
      <c r="Z94" s="167" t="s">
        <v>312</v>
      </c>
      <c r="AA94" s="167"/>
      <c r="AB94" s="167"/>
      <c r="AC94" s="167"/>
      <c r="AD94" s="167"/>
      <c r="AE94" s="167"/>
      <c r="AF94" s="168"/>
      <c r="AG94" s="1">
        <f t="shared" si="2"/>
        <v>0</v>
      </c>
    </row>
    <row r="95" spans="2:33" ht="15" customHeight="1">
      <c r="B95" s="4"/>
      <c r="C95" s="4"/>
      <c r="D95" s="79"/>
      <c r="E95" s="79"/>
      <c r="F95" s="77"/>
      <c r="G95" s="76"/>
      <c r="H95" s="149"/>
      <c r="I95" s="149"/>
      <c r="J95" s="149"/>
      <c r="K95" s="149"/>
      <c r="L95" s="149"/>
      <c r="M95" s="149"/>
      <c r="N95" s="150"/>
      <c r="O95" s="151"/>
      <c r="P95" s="152"/>
      <c r="Q95" s="153"/>
      <c r="R95" s="154"/>
      <c r="S95" s="160"/>
      <c r="T95" s="160"/>
      <c r="U95" s="11"/>
      <c r="V95" s="146" t="s">
        <v>402</v>
      </c>
      <c r="W95" s="147"/>
      <c r="X95" s="148"/>
      <c r="Y95" s="76" t="s">
        <v>234</v>
      </c>
      <c r="Z95" s="167" t="s">
        <v>313</v>
      </c>
      <c r="AA95" s="167"/>
      <c r="AB95" s="167"/>
      <c r="AC95" s="167"/>
      <c r="AD95" s="167"/>
      <c r="AE95" s="167"/>
      <c r="AF95" s="168"/>
      <c r="AG95" s="1">
        <f t="shared" si="2"/>
        <v>0</v>
      </c>
    </row>
    <row r="96" spans="2:33" ht="15" customHeight="1">
      <c r="B96" s="4"/>
      <c r="C96" s="4"/>
      <c r="D96" s="79"/>
      <c r="E96" s="79"/>
      <c r="F96" s="77"/>
      <c r="G96" s="76"/>
      <c r="H96" s="149"/>
      <c r="I96" s="149"/>
      <c r="J96" s="149"/>
      <c r="K96" s="149"/>
      <c r="L96" s="149"/>
      <c r="M96" s="149"/>
      <c r="N96" s="150"/>
      <c r="O96" s="151"/>
      <c r="P96" s="152"/>
      <c r="Q96" s="153"/>
      <c r="R96" s="154"/>
      <c r="S96" s="160"/>
      <c r="T96" s="160"/>
      <c r="U96" s="11"/>
      <c r="V96" s="146" t="s">
        <v>402</v>
      </c>
      <c r="W96" s="147"/>
      <c r="X96" s="148"/>
      <c r="Y96" s="76" t="s">
        <v>234</v>
      </c>
      <c r="Z96" s="167" t="s">
        <v>314</v>
      </c>
      <c r="AA96" s="167"/>
      <c r="AB96" s="167"/>
      <c r="AC96" s="167"/>
      <c r="AD96" s="167"/>
      <c r="AE96" s="167"/>
      <c r="AF96" s="168"/>
      <c r="AG96" s="1">
        <f t="shared" si="2"/>
        <v>0</v>
      </c>
    </row>
    <row r="97" spans="2:33" ht="15" customHeight="1">
      <c r="B97" s="4"/>
      <c r="C97" s="4"/>
      <c r="D97" s="79"/>
      <c r="E97" s="79"/>
      <c r="F97" s="77"/>
      <c r="G97" s="76"/>
      <c r="H97" s="149"/>
      <c r="I97" s="149"/>
      <c r="J97" s="149"/>
      <c r="K97" s="149"/>
      <c r="L97" s="149"/>
      <c r="M97" s="149"/>
      <c r="N97" s="150"/>
      <c r="O97" s="151"/>
      <c r="P97" s="152"/>
      <c r="Q97" s="153"/>
      <c r="R97" s="154"/>
      <c r="S97" s="160"/>
      <c r="T97" s="160"/>
      <c r="U97" s="11"/>
      <c r="V97" s="146" t="s">
        <v>402</v>
      </c>
      <c r="W97" s="147"/>
      <c r="X97" s="148"/>
      <c r="Y97" s="76" t="s">
        <v>234</v>
      </c>
      <c r="Z97" s="167" t="s">
        <v>315</v>
      </c>
      <c r="AA97" s="167"/>
      <c r="AB97" s="167"/>
      <c r="AC97" s="167"/>
      <c r="AD97" s="167"/>
      <c r="AE97" s="167"/>
      <c r="AF97" s="168"/>
      <c r="AG97" s="1">
        <f t="shared" si="2"/>
        <v>0</v>
      </c>
    </row>
    <row r="98" spans="2:33" ht="15" customHeight="1">
      <c r="B98" s="4"/>
      <c r="C98" s="4"/>
      <c r="D98" s="79"/>
      <c r="E98" s="79"/>
      <c r="F98" s="77"/>
      <c r="G98" s="76"/>
      <c r="H98" s="149"/>
      <c r="I98" s="149"/>
      <c r="J98" s="149"/>
      <c r="K98" s="149"/>
      <c r="L98" s="149"/>
      <c r="M98" s="149"/>
      <c r="N98" s="150"/>
      <c r="O98" s="151"/>
      <c r="P98" s="152"/>
      <c r="Q98" s="153"/>
      <c r="R98" s="154"/>
      <c r="S98" s="160"/>
      <c r="T98" s="160"/>
      <c r="U98" s="11"/>
      <c r="V98" s="146" t="s">
        <v>402</v>
      </c>
      <c r="W98" s="147"/>
      <c r="X98" s="148"/>
      <c r="Y98" s="76" t="s">
        <v>234</v>
      </c>
      <c r="Z98" s="167" t="s">
        <v>316</v>
      </c>
      <c r="AA98" s="167"/>
      <c r="AB98" s="167"/>
      <c r="AC98" s="167"/>
      <c r="AD98" s="167"/>
      <c r="AE98" s="167"/>
      <c r="AF98" s="168"/>
      <c r="AG98" s="1">
        <f t="shared" si="2"/>
        <v>0</v>
      </c>
    </row>
    <row r="99" spans="2:33" ht="15" customHeight="1">
      <c r="B99" s="4"/>
      <c r="C99" s="4"/>
      <c r="D99" s="79"/>
      <c r="E99" s="79"/>
      <c r="F99" s="77"/>
      <c r="G99" s="76"/>
      <c r="H99" s="149"/>
      <c r="I99" s="149"/>
      <c r="J99" s="149"/>
      <c r="K99" s="149"/>
      <c r="L99" s="149"/>
      <c r="M99" s="149"/>
      <c r="N99" s="150"/>
      <c r="O99" s="151"/>
      <c r="P99" s="152"/>
      <c r="Q99" s="153"/>
      <c r="R99" s="154"/>
      <c r="S99" s="160"/>
      <c r="T99" s="160"/>
      <c r="U99" s="11"/>
      <c r="V99" s="146" t="s">
        <v>402</v>
      </c>
      <c r="W99" s="147"/>
      <c r="X99" s="148"/>
      <c r="Y99" s="76" t="s">
        <v>234</v>
      </c>
      <c r="Z99" s="167" t="s">
        <v>317</v>
      </c>
      <c r="AA99" s="167"/>
      <c r="AB99" s="167"/>
      <c r="AC99" s="167"/>
      <c r="AD99" s="167"/>
      <c r="AE99" s="167"/>
      <c r="AF99" s="168"/>
      <c r="AG99" s="1">
        <f t="shared" si="2"/>
        <v>0</v>
      </c>
    </row>
    <row r="100" spans="2:33" ht="15" customHeight="1">
      <c r="B100" s="4"/>
      <c r="C100" s="4"/>
      <c r="D100" s="79"/>
      <c r="E100" s="79"/>
      <c r="F100" s="77"/>
      <c r="G100" s="76"/>
      <c r="H100" s="149"/>
      <c r="I100" s="149"/>
      <c r="J100" s="149"/>
      <c r="K100" s="149"/>
      <c r="L100" s="149"/>
      <c r="M100" s="149"/>
      <c r="N100" s="150"/>
      <c r="O100" s="151"/>
      <c r="P100" s="152"/>
      <c r="Q100" s="153"/>
      <c r="R100" s="154"/>
      <c r="S100" s="160"/>
      <c r="T100" s="160"/>
      <c r="U100" s="11"/>
      <c r="V100" s="146" t="s">
        <v>402</v>
      </c>
      <c r="W100" s="147"/>
      <c r="X100" s="148"/>
      <c r="Y100" s="76" t="s">
        <v>234</v>
      </c>
      <c r="Z100" s="167" t="s">
        <v>318</v>
      </c>
      <c r="AA100" s="167"/>
      <c r="AB100" s="167"/>
      <c r="AC100" s="167"/>
      <c r="AD100" s="167"/>
      <c r="AE100" s="167"/>
      <c r="AF100" s="168"/>
      <c r="AG100" s="1">
        <f t="shared" si="2"/>
        <v>0</v>
      </c>
    </row>
    <row r="101" spans="2:33" ht="15" customHeight="1">
      <c r="B101" s="4"/>
      <c r="C101" s="4"/>
      <c r="D101" s="79"/>
      <c r="E101" s="79"/>
      <c r="F101" s="77"/>
      <c r="G101" s="76"/>
      <c r="H101" s="149"/>
      <c r="I101" s="149"/>
      <c r="J101" s="149"/>
      <c r="K101" s="149"/>
      <c r="L101" s="149"/>
      <c r="M101" s="149"/>
      <c r="N101" s="150"/>
      <c r="O101" s="151"/>
      <c r="P101" s="152"/>
      <c r="Q101" s="153"/>
      <c r="R101" s="154"/>
      <c r="S101" s="160"/>
      <c r="T101" s="160"/>
      <c r="U101" s="11"/>
      <c r="V101" s="146" t="s">
        <v>402</v>
      </c>
      <c r="W101" s="147"/>
      <c r="X101" s="148"/>
      <c r="Y101" s="76" t="s">
        <v>234</v>
      </c>
      <c r="Z101" s="167" t="s">
        <v>319</v>
      </c>
      <c r="AA101" s="167"/>
      <c r="AB101" s="167"/>
      <c r="AC101" s="167"/>
      <c r="AD101" s="167"/>
      <c r="AE101" s="167"/>
      <c r="AF101" s="168"/>
      <c r="AG101" s="1">
        <f t="shared" si="2"/>
        <v>0</v>
      </c>
    </row>
    <row r="102" spans="2:33" ht="15" customHeight="1">
      <c r="B102" s="4"/>
      <c r="C102" s="4"/>
      <c r="D102" s="79"/>
      <c r="E102" s="79"/>
      <c r="F102" s="77"/>
      <c r="G102" s="76"/>
      <c r="H102" s="149"/>
      <c r="I102" s="149"/>
      <c r="J102" s="149"/>
      <c r="K102" s="149"/>
      <c r="L102" s="149"/>
      <c r="M102" s="149"/>
      <c r="N102" s="150"/>
      <c r="O102" s="151"/>
      <c r="P102" s="152"/>
      <c r="Q102" s="153"/>
      <c r="R102" s="154"/>
      <c r="S102" s="160"/>
      <c r="T102" s="160"/>
      <c r="U102" s="11"/>
      <c r="V102" s="146" t="s">
        <v>402</v>
      </c>
      <c r="W102" s="147"/>
      <c r="X102" s="148"/>
      <c r="Y102" s="76" t="s">
        <v>234</v>
      </c>
      <c r="Z102" s="167" t="s">
        <v>320</v>
      </c>
      <c r="AA102" s="167"/>
      <c r="AB102" s="167"/>
      <c r="AC102" s="167"/>
      <c r="AD102" s="167"/>
      <c r="AE102" s="167"/>
      <c r="AF102" s="168"/>
      <c r="AG102" s="1">
        <f t="shared" si="2"/>
        <v>0</v>
      </c>
    </row>
    <row r="103" spans="2:33" ht="15" customHeight="1">
      <c r="B103" s="4"/>
      <c r="C103" s="4"/>
      <c r="D103" s="79"/>
      <c r="E103" s="79"/>
      <c r="F103" s="77"/>
      <c r="G103" s="76"/>
      <c r="H103" s="149"/>
      <c r="I103" s="149"/>
      <c r="J103" s="149"/>
      <c r="K103" s="149"/>
      <c r="L103" s="149"/>
      <c r="M103" s="149"/>
      <c r="N103" s="150"/>
      <c r="O103" s="151"/>
      <c r="P103" s="152"/>
      <c r="Q103" s="153"/>
      <c r="R103" s="154"/>
      <c r="S103" s="160"/>
      <c r="T103" s="160"/>
      <c r="U103" s="11"/>
      <c r="V103" s="146" t="s">
        <v>402</v>
      </c>
      <c r="W103" s="147"/>
      <c r="X103" s="148"/>
      <c r="Y103" s="76" t="s">
        <v>234</v>
      </c>
      <c r="Z103" s="167" t="s">
        <v>321</v>
      </c>
      <c r="AA103" s="167"/>
      <c r="AB103" s="167"/>
      <c r="AC103" s="167"/>
      <c r="AD103" s="167"/>
      <c r="AE103" s="167"/>
      <c r="AF103" s="168"/>
      <c r="AG103" s="1">
        <f t="shared" si="2"/>
        <v>0</v>
      </c>
    </row>
    <row r="104" spans="2:33" ht="15" customHeight="1">
      <c r="B104" s="4"/>
      <c r="C104" s="4"/>
      <c r="D104" s="79"/>
      <c r="E104" s="79"/>
      <c r="F104" s="77"/>
      <c r="G104" s="76"/>
      <c r="H104" s="149"/>
      <c r="I104" s="149"/>
      <c r="J104" s="149"/>
      <c r="K104" s="149"/>
      <c r="L104" s="149"/>
      <c r="M104" s="149"/>
      <c r="N104" s="150"/>
      <c r="O104" s="151"/>
      <c r="P104" s="152"/>
      <c r="Q104" s="153"/>
      <c r="R104" s="154"/>
      <c r="S104" s="160"/>
      <c r="T104" s="160"/>
      <c r="U104" s="11"/>
      <c r="V104" s="146" t="s">
        <v>402</v>
      </c>
      <c r="W104" s="147"/>
      <c r="X104" s="148"/>
      <c r="Y104" s="76" t="s">
        <v>234</v>
      </c>
      <c r="Z104" s="167" t="s">
        <v>322</v>
      </c>
      <c r="AA104" s="167"/>
      <c r="AB104" s="167"/>
      <c r="AC104" s="167"/>
      <c r="AD104" s="167"/>
      <c r="AE104" s="167"/>
      <c r="AF104" s="168"/>
      <c r="AG104" s="1">
        <f t="shared" si="2"/>
        <v>0</v>
      </c>
    </row>
    <row r="105" spans="2:33" ht="15" customHeight="1">
      <c r="B105" s="4"/>
      <c r="C105" s="4"/>
      <c r="D105" s="79"/>
      <c r="E105" s="79"/>
      <c r="F105" s="77"/>
      <c r="G105" s="76"/>
      <c r="H105" s="149"/>
      <c r="I105" s="149"/>
      <c r="J105" s="149"/>
      <c r="K105" s="149"/>
      <c r="L105" s="149"/>
      <c r="M105" s="149"/>
      <c r="N105" s="150"/>
      <c r="O105" s="151"/>
      <c r="P105" s="152"/>
      <c r="Q105" s="153"/>
      <c r="R105" s="154"/>
      <c r="S105" s="160"/>
      <c r="T105" s="160"/>
      <c r="U105" s="11"/>
      <c r="V105" s="146" t="s">
        <v>402</v>
      </c>
      <c r="W105" s="147"/>
      <c r="X105" s="148"/>
      <c r="Y105" s="76" t="s">
        <v>234</v>
      </c>
      <c r="Z105" s="167" t="s">
        <v>323</v>
      </c>
      <c r="AA105" s="167"/>
      <c r="AB105" s="167"/>
      <c r="AC105" s="167"/>
      <c r="AD105" s="167"/>
      <c r="AE105" s="167"/>
      <c r="AF105" s="168"/>
      <c r="AG105" s="1">
        <f t="shared" si="2"/>
        <v>0</v>
      </c>
    </row>
    <row r="106" spans="2:33" ht="15" customHeight="1">
      <c r="B106" s="4"/>
      <c r="C106" s="4"/>
      <c r="D106" s="79"/>
      <c r="E106" s="79"/>
      <c r="F106" s="77"/>
      <c r="G106" s="76"/>
      <c r="H106" s="149"/>
      <c r="I106" s="149"/>
      <c r="J106" s="149"/>
      <c r="K106" s="149"/>
      <c r="L106" s="149"/>
      <c r="M106" s="149"/>
      <c r="N106" s="150"/>
      <c r="O106" s="151"/>
      <c r="P106" s="152"/>
      <c r="Q106" s="153"/>
      <c r="R106" s="154"/>
      <c r="S106" s="160"/>
      <c r="T106" s="160"/>
      <c r="U106" s="11"/>
      <c r="V106" s="146" t="s">
        <v>402</v>
      </c>
      <c r="W106" s="147"/>
      <c r="X106" s="148"/>
      <c r="Y106" s="76" t="s">
        <v>234</v>
      </c>
      <c r="Z106" s="167" t="s">
        <v>324</v>
      </c>
      <c r="AA106" s="167"/>
      <c r="AB106" s="167"/>
      <c r="AC106" s="167"/>
      <c r="AD106" s="167"/>
      <c r="AE106" s="167"/>
      <c r="AF106" s="168"/>
      <c r="AG106" s="1">
        <f t="shared" si="2"/>
        <v>0</v>
      </c>
    </row>
    <row r="107" spans="2:33" ht="15" customHeight="1">
      <c r="B107" s="4"/>
      <c r="C107" s="4"/>
      <c r="D107" s="79"/>
      <c r="E107" s="79"/>
      <c r="F107" s="77"/>
      <c r="G107" s="76"/>
      <c r="H107" s="149"/>
      <c r="I107" s="149"/>
      <c r="J107" s="149"/>
      <c r="K107" s="149"/>
      <c r="L107" s="149"/>
      <c r="M107" s="149"/>
      <c r="N107" s="150"/>
      <c r="O107" s="151"/>
      <c r="P107" s="152"/>
      <c r="Q107" s="153"/>
      <c r="R107" s="154"/>
      <c r="S107" s="160"/>
      <c r="T107" s="160"/>
      <c r="U107" s="11"/>
      <c r="V107" s="146" t="s">
        <v>402</v>
      </c>
      <c r="W107" s="147"/>
      <c r="X107" s="148"/>
      <c r="Y107" s="76" t="s">
        <v>234</v>
      </c>
      <c r="Z107" s="167" t="s">
        <v>325</v>
      </c>
      <c r="AA107" s="167"/>
      <c r="AB107" s="167"/>
      <c r="AC107" s="167"/>
      <c r="AD107" s="167"/>
      <c r="AE107" s="167"/>
      <c r="AF107" s="168"/>
      <c r="AG107" s="1">
        <f t="shared" si="2"/>
        <v>0</v>
      </c>
    </row>
    <row r="108" spans="2:33" ht="15" customHeight="1">
      <c r="B108" s="4"/>
      <c r="C108" s="4"/>
      <c r="D108" s="79"/>
      <c r="E108" s="79"/>
      <c r="F108" s="77"/>
      <c r="G108" s="76"/>
      <c r="H108" s="149"/>
      <c r="I108" s="149"/>
      <c r="J108" s="149"/>
      <c r="K108" s="149"/>
      <c r="L108" s="149"/>
      <c r="M108" s="149"/>
      <c r="N108" s="150"/>
      <c r="O108" s="151"/>
      <c r="P108" s="152"/>
      <c r="Q108" s="153"/>
      <c r="R108" s="154"/>
      <c r="S108" s="160"/>
      <c r="T108" s="160"/>
      <c r="U108" s="11"/>
      <c r="V108" s="146" t="s">
        <v>402</v>
      </c>
      <c r="W108" s="147"/>
      <c r="X108" s="148"/>
      <c r="Y108" s="76" t="s">
        <v>234</v>
      </c>
      <c r="Z108" s="167" t="s">
        <v>326</v>
      </c>
      <c r="AA108" s="167"/>
      <c r="AB108" s="167"/>
      <c r="AC108" s="167"/>
      <c r="AD108" s="167"/>
      <c r="AE108" s="167"/>
      <c r="AF108" s="168"/>
      <c r="AG108" s="1">
        <f t="shared" ref="AG108:AG140" si="3">COUNTIF($H$14:$H$162,Z108)</f>
        <v>0</v>
      </c>
    </row>
    <row r="109" spans="2:33" ht="15" customHeight="1">
      <c r="B109" s="4"/>
      <c r="C109" s="4"/>
      <c r="D109" s="79"/>
      <c r="E109" s="79"/>
      <c r="F109" s="77"/>
      <c r="G109" s="76"/>
      <c r="H109" s="149"/>
      <c r="I109" s="149"/>
      <c r="J109" s="149"/>
      <c r="K109" s="149"/>
      <c r="L109" s="149"/>
      <c r="M109" s="149"/>
      <c r="N109" s="150"/>
      <c r="O109" s="151"/>
      <c r="P109" s="152"/>
      <c r="Q109" s="153"/>
      <c r="R109" s="154"/>
      <c r="S109" s="160"/>
      <c r="T109" s="160"/>
      <c r="U109" s="11"/>
      <c r="V109" s="146" t="s">
        <v>402</v>
      </c>
      <c r="W109" s="147"/>
      <c r="X109" s="148"/>
      <c r="Y109" s="76" t="s">
        <v>403</v>
      </c>
      <c r="Z109" s="167" t="s">
        <v>328</v>
      </c>
      <c r="AA109" s="167" t="s">
        <v>328</v>
      </c>
      <c r="AB109" s="167" t="s">
        <v>328</v>
      </c>
      <c r="AC109" s="167" t="s">
        <v>328</v>
      </c>
      <c r="AD109" s="167" t="s">
        <v>328</v>
      </c>
      <c r="AE109" s="167" t="s">
        <v>328</v>
      </c>
      <c r="AF109" s="168" t="s">
        <v>328</v>
      </c>
      <c r="AG109" s="1">
        <f t="shared" si="3"/>
        <v>0</v>
      </c>
    </row>
    <row r="110" spans="2:33" ht="15" customHeight="1">
      <c r="B110" s="4"/>
      <c r="C110" s="4"/>
      <c r="D110" s="79"/>
      <c r="E110" s="79"/>
      <c r="F110" s="77"/>
      <c r="G110" s="76"/>
      <c r="H110" s="149"/>
      <c r="I110" s="149"/>
      <c r="J110" s="149"/>
      <c r="K110" s="149"/>
      <c r="L110" s="149"/>
      <c r="M110" s="149"/>
      <c r="N110" s="150"/>
      <c r="O110" s="151"/>
      <c r="P110" s="152"/>
      <c r="Q110" s="153"/>
      <c r="R110" s="154"/>
      <c r="S110" s="160"/>
      <c r="T110" s="160"/>
      <c r="U110" s="11"/>
      <c r="V110" s="146" t="s">
        <v>402</v>
      </c>
      <c r="W110" s="147"/>
      <c r="X110" s="148"/>
      <c r="Y110" s="76" t="s">
        <v>403</v>
      </c>
      <c r="Z110" s="167" t="s">
        <v>329</v>
      </c>
      <c r="AA110" s="167" t="s">
        <v>329</v>
      </c>
      <c r="AB110" s="167" t="s">
        <v>329</v>
      </c>
      <c r="AC110" s="167" t="s">
        <v>329</v>
      </c>
      <c r="AD110" s="167" t="s">
        <v>329</v>
      </c>
      <c r="AE110" s="167" t="s">
        <v>329</v>
      </c>
      <c r="AF110" s="168" t="s">
        <v>329</v>
      </c>
      <c r="AG110" s="1">
        <f t="shared" si="3"/>
        <v>0</v>
      </c>
    </row>
    <row r="111" spans="2:33" ht="15" customHeight="1">
      <c r="B111" s="4"/>
      <c r="C111" s="4"/>
      <c r="D111" s="79"/>
      <c r="E111" s="79"/>
      <c r="F111" s="77"/>
      <c r="G111" s="76"/>
      <c r="H111" s="149"/>
      <c r="I111" s="149"/>
      <c r="J111" s="149"/>
      <c r="K111" s="149"/>
      <c r="L111" s="149"/>
      <c r="M111" s="149"/>
      <c r="N111" s="150"/>
      <c r="O111" s="151"/>
      <c r="P111" s="152"/>
      <c r="Q111" s="153"/>
      <c r="R111" s="154"/>
      <c r="S111" s="160"/>
      <c r="T111" s="160"/>
      <c r="U111" s="11"/>
      <c r="V111" s="146" t="s">
        <v>402</v>
      </c>
      <c r="W111" s="147"/>
      <c r="X111" s="148"/>
      <c r="Y111" s="76" t="s">
        <v>403</v>
      </c>
      <c r="Z111" s="167" t="s">
        <v>330</v>
      </c>
      <c r="AA111" s="167" t="s">
        <v>330</v>
      </c>
      <c r="AB111" s="167" t="s">
        <v>330</v>
      </c>
      <c r="AC111" s="167" t="s">
        <v>330</v>
      </c>
      <c r="AD111" s="167" t="s">
        <v>330</v>
      </c>
      <c r="AE111" s="167" t="s">
        <v>330</v>
      </c>
      <c r="AF111" s="168" t="s">
        <v>330</v>
      </c>
      <c r="AG111" s="1">
        <f t="shared" si="3"/>
        <v>0</v>
      </c>
    </row>
    <row r="112" spans="2:33" ht="15" customHeight="1">
      <c r="B112" s="4"/>
      <c r="C112" s="4"/>
      <c r="D112" s="79"/>
      <c r="E112" s="79"/>
      <c r="F112" s="77"/>
      <c r="G112" s="76"/>
      <c r="H112" s="149"/>
      <c r="I112" s="149"/>
      <c r="J112" s="149"/>
      <c r="K112" s="149"/>
      <c r="L112" s="149"/>
      <c r="M112" s="149"/>
      <c r="N112" s="150"/>
      <c r="O112" s="151"/>
      <c r="P112" s="152"/>
      <c r="Q112" s="153"/>
      <c r="R112" s="154"/>
      <c r="S112" s="160"/>
      <c r="T112" s="160"/>
      <c r="U112" s="11"/>
      <c r="V112" s="146" t="s">
        <v>402</v>
      </c>
      <c r="W112" s="147"/>
      <c r="X112" s="148"/>
      <c r="Y112" s="76" t="s">
        <v>403</v>
      </c>
      <c r="Z112" s="167" t="s">
        <v>443</v>
      </c>
      <c r="AA112" s="167" t="s">
        <v>331</v>
      </c>
      <c r="AB112" s="167" t="s">
        <v>331</v>
      </c>
      <c r="AC112" s="167" t="s">
        <v>331</v>
      </c>
      <c r="AD112" s="167" t="s">
        <v>331</v>
      </c>
      <c r="AE112" s="167" t="s">
        <v>331</v>
      </c>
      <c r="AF112" s="176" t="s">
        <v>331</v>
      </c>
      <c r="AG112" s="1">
        <f t="shared" si="3"/>
        <v>0</v>
      </c>
    </row>
    <row r="113" spans="2:33" ht="15" customHeight="1">
      <c r="B113" s="4"/>
      <c r="C113" s="4"/>
      <c r="D113" s="79"/>
      <c r="E113" s="79"/>
      <c r="F113" s="77"/>
      <c r="G113" s="76"/>
      <c r="H113" s="149"/>
      <c r="I113" s="149"/>
      <c r="J113" s="149"/>
      <c r="K113" s="149"/>
      <c r="L113" s="149"/>
      <c r="M113" s="149"/>
      <c r="N113" s="150"/>
      <c r="O113" s="151"/>
      <c r="P113" s="152"/>
      <c r="Q113" s="153"/>
      <c r="R113" s="154"/>
      <c r="S113" s="160"/>
      <c r="T113" s="160"/>
      <c r="U113" s="11"/>
      <c r="V113" s="146" t="s">
        <v>402</v>
      </c>
      <c r="W113" s="147"/>
      <c r="X113" s="148"/>
      <c r="Y113" s="76" t="s">
        <v>403</v>
      </c>
      <c r="Z113" s="167" t="s">
        <v>332</v>
      </c>
      <c r="AA113" s="167" t="s">
        <v>332</v>
      </c>
      <c r="AB113" s="167" t="s">
        <v>332</v>
      </c>
      <c r="AC113" s="167" t="s">
        <v>332</v>
      </c>
      <c r="AD113" s="167" t="s">
        <v>332</v>
      </c>
      <c r="AE113" s="167" t="s">
        <v>332</v>
      </c>
      <c r="AF113" s="176" t="s">
        <v>332</v>
      </c>
      <c r="AG113" s="1">
        <f t="shared" si="3"/>
        <v>0</v>
      </c>
    </row>
    <row r="114" spans="2:33" ht="15" customHeight="1">
      <c r="B114" s="4"/>
      <c r="C114" s="4"/>
      <c r="D114" s="79"/>
      <c r="E114" s="79"/>
      <c r="F114" s="77"/>
      <c r="G114" s="76"/>
      <c r="H114" s="149"/>
      <c r="I114" s="149"/>
      <c r="J114" s="149"/>
      <c r="K114" s="149"/>
      <c r="L114" s="149"/>
      <c r="M114" s="149"/>
      <c r="N114" s="150"/>
      <c r="O114" s="151"/>
      <c r="P114" s="152"/>
      <c r="Q114" s="153"/>
      <c r="R114" s="154"/>
      <c r="S114" s="160"/>
      <c r="T114" s="160"/>
      <c r="U114" s="11"/>
      <c r="V114" s="146" t="s">
        <v>402</v>
      </c>
      <c r="W114" s="147"/>
      <c r="X114" s="148"/>
      <c r="Y114" s="76" t="s">
        <v>403</v>
      </c>
      <c r="Z114" s="167" t="s">
        <v>333</v>
      </c>
      <c r="AA114" s="167" t="s">
        <v>333</v>
      </c>
      <c r="AB114" s="167" t="s">
        <v>333</v>
      </c>
      <c r="AC114" s="167" t="s">
        <v>333</v>
      </c>
      <c r="AD114" s="167" t="s">
        <v>333</v>
      </c>
      <c r="AE114" s="167" t="s">
        <v>333</v>
      </c>
      <c r="AF114" s="176" t="s">
        <v>333</v>
      </c>
      <c r="AG114" s="1">
        <f t="shared" si="3"/>
        <v>0</v>
      </c>
    </row>
    <row r="115" spans="2:33" ht="15" customHeight="1">
      <c r="B115" s="4"/>
      <c r="C115" s="4"/>
      <c r="D115" s="79"/>
      <c r="E115" s="79"/>
      <c r="F115" s="77"/>
      <c r="G115" s="76"/>
      <c r="H115" s="149"/>
      <c r="I115" s="149"/>
      <c r="J115" s="149"/>
      <c r="K115" s="149"/>
      <c r="L115" s="149"/>
      <c r="M115" s="149"/>
      <c r="N115" s="150"/>
      <c r="O115" s="151"/>
      <c r="P115" s="152"/>
      <c r="Q115" s="153"/>
      <c r="R115" s="154"/>
      <c r="S115" s="160"/>
      <c r="T115" s="160"/>
      <c r="U115" s="11"/>
      <c r="V115" s="146" t="s">
        <v>402</v>
      </c>
      <c r="W115" s="147"/>
      <c r="X115" s="148"/>
      <c r="Y115" s="76" t="s">
        <v>403</v>
      </c>
      <c r="Z115" s="167" t="s">
        <v>334</v>
      </c>
      <c r="AA115" s="167" t="s">
        <v>334</v>
      </c>
      <c r="AB115" s="167" t="s">
        <v>334</v>
      </c>
      <c r="AC115" s="167" t="s">
        <v>334</v>
      </c>
      <c r="AD115" s="167" t="s">
        <v>334</v>
      </c>
      <c r="AE115" s="167" t="s">
        <v>334</v>
      </c>
      <c r="AF115" s="176" t="s">
        <v>334</v>
      </c>
      <c r="AG115" s="1">
        <f t="shared" si="3"/>
        <v>0</v>
      </c>
    </row>
    <row r="116" spans="2:33" ht="15" customHeight="1">
      <c r="B116" s="4"/>
      <c r="C116" s="4"/>
      <c r="D116" s="79"/>
      <c r="E116" s="79"/>
      <c r="F116" s="77"/>
      <c r="G116" s="76"/>
      <c r="H116" s="149"/>
      <c r="I116" s="149"/>
      <c r="J116" s="149"/>
      <c r="K116" s="149"/>
      <c r="L116" s="149"/>
      <c r="M116" s="149"/>
      <c r="N116" s="150"/>
      <c r="O116" s="151"/>
      <c r="P116" s="152"/>
      <c r="Q116" s="153"/>
      <c r="R116" s="154"/>
      <c r="S116" s="160"/>
      <c r="T116" s="160"/>
      <c r="U116" s="11"/>
      <c r="V116" s="146" t="s">
        <v>402</v>
      </c>
      <c r="W116" s="147"/>
      <c r="X116" s="148"/>
      <c r="Y116" s="76" t="s">
        <v>403</v>
      </c>
      <c r="Z116" s="167" t="s">
        <v>335</v>
      </c>
      <c r="AA116" s="167" t="s">
        <v>335</v>
      </c>
      <c r="AB116" s="167" t="s">
        <v>335</v>
      </c>
      <c r="AC116" s="167" t="s">
        <v>335</v>
      </c>
      <c r="AD116" s="167" t="s">
        <v>335</v>
      </c>
      <c r="AE116" s="167" t="s">
        <v>335</v>
      </c>
      <c r="AF116" s="176" t="s">
        <v>335</v>
      </c>
      <c r="AG116" s="1">
        <f t="shared" si="3"/>
        <v>0</v>
      </c>
    </row>
    <row r="117" spans="2:33" ht="15" customHeight="1">
      <c r="B117" s="4"/>
      <c r="C117" s="4"/>
      <c r="D117" s="79"/>
      <c r="E117" s="79"/>
      <c r="F117" s="77"/>
      <c r="G117" s="76"/>
      <c r="H117" s="149"/>
      <c r="I117" s="149"/>
      <c r="J117" s="149"/>
      <c r="K117" s="149"/>
      <c r="L117" s="149"/>
      <c r="M117" s="149"/>
      <c r="N117" s="150"/>
      <c r="O117" s="151"/>
      <c r="P117" s="152"/>
      <c r="Q117" s="153"/>
      <c r="R117" s="154"/>
      <c r="S117" s="160"/>
      <c r="T117" s="160"/>
      <c r="U117" s="11"/>
      <c r="V117" s="146" t="s">
        <v>402</v>
      </c>
      <c r="W117" s="147"/>
      <c r="X117" s="148"/>
      <c r="Y117" s="76" t="s">
        <v>403</v>
      </c>
      <c r="Z117" s="167" t="s">
        <v>336</v>
      </c>
      <c r="AA117" s="167" t="s">
        <v>336</v>
      </c>
      <c r="AB117" s="167" t="s">
        <v>336</v>
      </c>
      <c r="AC117" s="167" t="s">
        <v>336</v>
      </c>
      <c r="AD117" s="167" t="s">
        <v>336</v>
      </c>
      <c r="AE117" s="167" t="s">
        <v>336</v>
      </c>
      <c r="AF117" s="176" t="s">
        <v>336</v>
      </c>
      <c r="AG117" s="1">
        <f t="shared" si="3"/>
        <v>0</v>
      </c>
    </row>
    <row r="118" spans="2:33" ht="15" customHeight="1">
      <c r="B118" s="4"/>
      <c r="C118" s="4"/>
      <c r="D118" s="79"/>
      <c r="E118" s="79"/>
      <c r="F118" s="77"/>
      <c r="G118" s="76"/>
      <c r="H118" s="149"/>
      <c r="I118" s="149"/>
      <c r="J118" s="149"/>
      <c r="K118" s="149"/>
      <c r="L118" s="149"/>
      <c r="M118" s="149"/>
      <c r="N118" s="150"/>
      <c r="O118" s="151"/>
      <c r="P118" s="152"/>
      <c r="Q118" s="153"/>
      <c r="R118" s="154"/>
      <c r="S118" s="160"/>
      <c r="T118" s="160"/>
      <c r="U118" s="11"/>
      <c r="V118" s="146" t="s">
        <v>402</v>
      </c>
      <c r="W118" s="147"/>
      <c r="X118" s="148"/>
      <c r="Y118" s="76" t="s">
        <v>403</v>
      </c>
      <c r="Z118" s="167" t="s">
        <v>337</v>
      </c>
      <c r="AA118" s="167" t="s">
        <v>337</v>
      </c>
      <c r="AB118" s="167" t="s">
        <v>337</v>
      </c>
      <c r="AC118" s="167" t="s">
        <v>337</v>
      </c>
      <c r="AD118" s="167" t="s">
        <v>337</v>
      </c>
      <c r="AE118" s="167" t="s">
        <v>337</v>
      </c>
      <c r="AF118" s="176" t="s">
        <v>337</v>
      </c>
      <c r="AG118" s="1">
        <f t="shared" si="3"/>
        <v>0</v>
      </c>
    </row>
    <row r="119" spans="2:33" ht="15" customHeight="1">
      <c r="B119" s="4"/>
      <c r="C119" s="4"/>
      <c r="D119" s="79"/>
      <c r="E119" s="79"/>
      <c r="F119" s="77"/>
      <c r="G119" s="76"/>
      <c r="H119" s="149"/>
      <c r="I119" s="149"/>
      <c r="J119" s="149"/>
      <c r="K119" s="149"/>
      <c r="L119" s="149"/>
      <c r="M119" s="149"/>
      <c r="N119" s="150"/>
      <c r="O119" s="151"/>
      <c r="P119" s="152"/>
      <c r="Q119" s="153"/>
      <c r="R119" s="154"/>
      <c r="S119" s="160"/>
      <c r="T119" s="160"/>
      <c r="U119" s="11"/>
      <c r="V119" s="146" t="s">
        <v>402</v>
      </c>
      <c r="W119" s="147"/>
      <c r="X119" s="148"/>
      <c r="Y119" s="76" t="s">
        <v>403</v>
      </c>
      <c r="Z119" s="167" t="s">
        <v>338</v>
      </c>
      <c r="AA119" s="167" t="s">
        <v>338</v>
      </c>
      <c r="AB119" s="167" t="s">
        <v>338</v>
      </c>
      <c r="AC119" s="167" t="s">
        <v>338</v>
      </c>
      <c r="AD119" s="167" t="s">
        <v>338</v>
      </c>
      <c r="AE119" s="167" t="s">
        <v>338</v>
      </c>
      <c r="AF119" s="176" t="s">
        <v>338</v>
      </c>
      <c r="AG119" s="1">
        <f t="shared" si="3"/>
        <v>0</v>
      </c>
    </row>
    <row r="120" spans="2:33" ht="15" customHeight="1">
      <c r="B120" s="4"/>
      <c r="C120" s="4"/>
      <c r="D120" s="79"/>
      <c r="E120" s="79"/>
      <c r="F120" s="77"/>
      <c r="G120" s="76"/>
      <c r="H120" s="149"/>
      <c r="I120" s="149"/>
      <c r="J120" s="149"/>
      <c r="K120" s="149"/>
      <c r="L120" s="149"/>
      <c r="M120" s="149"/>
      <c r="N120" s="150"/>
      <c r="O120" s="151"/>
      <c r="P120" s="152"/>
      <c r="Q120" s="153"/>
      <c r="R120" s="154"/>
      <c r="S120" s="160"/>
      <c r="T120" s="160"/>
      <c r="U120" s="11"/>
      <c r="V120" s="146" t="s">
        <v>402</v>
      </c>
      <c r="W120" s="147"/>
      <c r="X120" s="148"/>
      <c r="Y120" s="76" t="s">
        <v>403</v>
      </c>
      <c r="Z120" s="167" t="s">
        <v>420</v>
      </c>
      <c r="AA120" s="167" t="s">
        <v>339</v>
      </c>
      <c r="AB120" s="167" t="s">
        <v>339</v>
      </c>
      <c r="AC120" s="167" t="s">
        <v>339</v>
      </c>
      <c r="AD120" s="167" t="s">
        <v>339</v>
      </c>
      <c r="AE120" s="167" t="s">
        <v>339</v>
      </c>
      <c r="AF120" s="176" t="s">
        <v>339</v>
      </c>
      <c r="AG120" s="1">
        <f t="shared" si="3"/>
        <v>0</v>
      </c>
    </row>
    <row r="121" spans="2:33" ht="15" customHeight="1">
      <c r="B121" s="4"/>
      <c r="C121" s="4"/>
      <c r="D121" s="79"/>
      <c r="E121" s="79"/>
      <c r="F121" s="77"/>
      <c r="G121" s="76"/>
      <c r="H121" s="149"/>
      <c r="I121" s="149"/>
      <c r="J121" s="149"/>
      <c r="K121" s="149"/>
      <c r="L121" s="149"/>
      <c r="M121" s="149"/>
      <c r="N121" s="150"/>
      <c r="O121" s="151"/>
      <c r="P121" s="152"/>
      <c r="Q121" s="153"/>
      <c r="R121" s="154"/>
      <c r="S121" s="160"/>
      <c r="T121" s="160"/>
      <c r="U121" s="11"/>
      <c r="V121" s="146" t="s">
        <v>402</v>
      </c>
      <c r="W121" s="147"/>
      <c r="X121" s="148"/>
      <c r="Y121" s="76" t="s">
        <v>403</v>
      </c>
      <c r="Z121" s="167" t="s">
        <v>340</v>
      </c>
      <c r="AA121" s="167" t="s">
        <v>340</v>
      </c>
      <c r="AB121" s="167" t="s">
        <v>340</v>
      </c>
      <c r="AC121" s="167" t="s">
        <v>340</v>
      </c>
      <c r="AD121" s="167" t="s">
        <v>340</v>
      </c>
      <c r="AE121" s="167" t="s">
        <v>340</v>
      </c>
      <c r="AF121" s="176" t="s">
        <v>340</v>
      </c>
      <c r="AG121" s="1">
        <f t="shared" si="3"/>
        <v>0</v>
      </c>
    </row>
    <row r="122" spans="2:33" ht="15" customHeight="1">
      <c r="B122" s="4"/>
      <c r="C122" s="4"/>
      <c r="D122" s="79"/>
      <c r="E122" s="79"/>
      <c r="F122" s="77"/>
      <c r="G122" s="76"/>
      <c r="H122" s="149"/>
      <c r="I122" s="149"/>
      <c r="J122" s="149"/>
      <c r="K122" s="149"/>
      <c r="L122" s="149"/>
      <c r="M122" s="149"/>
      <c r="N122" s="150"/>
      <c r="O122" s="151"/>
      <c r="P122" s="152"/>
      <c r="Q122" s="153"/>
      <c r="R122" s="154"/>
      <c r="S122" s="160"/>
      <c r="T122" s="160"/>
      <c r="U122" s="11"/>
      <c r="V122" s="146" t="s">
        <v>402</v>
      </c>
      <c r="W122" s="147"/>
      <c r="X122" s="148"/>
      <c r="Y122" s="76" t="s">
        <v>403</v>
      </c>
      <c r="Z122" s="167" t="s">
        <v>341</v>
      </c>
      <c r="AA122" s="167" t="s">
        <v>341</v>
      </c>
      <c r="AB122" s="167" t="s">
        <v>341</v>
      </c>
      <c r="AC122" s="167" t="s">
        <v>341</v>
      </c>
      <c r="AD122" s="167" t="s">
        <v>341</v>
      </c>
      <c r="AE122" s="167" t="s">
        <v>341</v>
      </c>
      <c r="AF122" s="176" t="s">
        <v>341</v>
      </c>
      <c r="AG122" s="1">
        <f t="shared" si="3"/>
        <v>0</v>
      </c>
    </row>
    <row r="123" spans="2:33" ht="15" customHeight="1">
      <c r="B123" s="4"/>
      <c r="C123" s="4"/>
      <c r="D123" s="79"/>
      <c r="E123" s="79"/>
      <c r="F123" s="77"/>
      <c r="G123" s="76"/>
      <c r="H123" s="149"/>
      <c r="I123" s="149"/>
      <c r="J123" s="149"/>
      <c r="K123" s="149"/>
      <c r="L123" s="149"/>
      <c r="M123" s="149"/>
      <c r="N123" s="150"/>
      <c r="O123" s="151"/>
      <c r="P123" s="152"/>
      <c r="Q123" s="153"/>
      <c r="R123" s="154"/>
      <c r="S123" s="160"/>
      <c r="T123" s="160"/>
      <c r="U123" s="11"/>
      <c r="V123" s="146" t="s">
        <v>402</v>
      </c>
      <c r="W123" s="147"/>
      <c r="X123" s="148"/>
      <c r="Y123" s="76" t="s">
        <v>403</v>
      </c>
      <c r="Z123" s="167" t="s">
        <v>442</v>
      </c>
      <c r="AA123" s="167" t="s">
        <v>342</v>
      </c>
      <c r="AB123" s="167" t="s">
        <v>342</v>
      </c>
      <c r="AC123" s="167" t="s">
        <v>342</v>
      </c>
      <c r="AD123" s="167" t="s">
        <v>342</v>
      </c>
      <c r="AE123" s="167" t="s">
        <v>342</v>
      </c>
      <c r="AF123" s="176" t="s">
        <v>342</v>
      </c>
      <c r="AG123" s="1">
        <f t="shared" si="3"/>
        <v>0</v>
      </c>
    </row>
    <row r="124" spans="2:33" ht="15" customHeight="1">
      <c r="B124" s="4"/>
      <c r="C124" s="4"/>
      <c r="D124" s="79"/>
      <c r="E124" s="79"/>
      <c r="F124" s="77"/>
      <c r="G124" s="76"/>
      <c r="H124" s="149"/>
      <c r="I124" s="149"/>
      <c r="J124" s="149"/>
      <c r="K124" s="149"/>
      <c r="L124" s="149"/>
      <c r="M124" s="149"/>
      <c r="N124" s="150"/>
      <c r="O124" s="151"/>
      <c r="P124" s="152"/>
      <c r="Q124" s="153"/>
      <c r="R124" s="154"/>
      <c r="S124" s="160"/>
      <c r="T124" s="160"/>
      <c r="U124" s="11"/>
      <c r="V124" s="161" t="s">
        <v>421</v>
      </c>
      <c r="W124" s="161"/>
      <c r="X124" s="161"/>
      <c r="Y124" s="76" t="s">
        <v>71</v>
      </c>
      <c r="Z124" s="167" t="s">
        <v>422</v>
      </c>
      <c r="AA124" s="167" t="s">
        <v>366</v>
      </c>
      <c r="AB124" s="167" t="s">
        <v>366</v>
      </c>
      <c r="AC124" s="167" t="s">
        <v>366</v>
      </c>
      <c r="AD124" s="167" t="s">
        <v>366</v>
      </c>
      <c r="AE124" s="167" t="s">
        <v>366</v>
      </c>
      <c r="AF124" s="176" t="s">
        <v>366</v>
      </c>
      <c r="AG124" s="1">
        <f t="shared" si="3"/>
        <v>0</v>
      </c>
    </row>
    <row r="125" spans="2:33" ht="15" customHeight="1">
      <c r="B125" s="4"/>
      <c r="C125" s="4"/>
      <c r="D125" s="79"/>
      <c r="E125" s="79"/>
      <c r="F125" s="77"/>
      <c r="G125" s="76"/>
      <c r="H125" s="149"/>
      <c r="I125" s="149"/>
      <c r="J125" s="149"/>
      <c r="K125" s="149"/>
      <c r="L125" s="149"/>
      <c r="M125" s="149"/>
      <c r="N125" s="150"/>
      <c r="O125" s="151"/>
      <c r="P125" s="152"/>
      <c r="Q125" s="153"/>
      <c r="R125" s="154"/>
      <c r="S125" s="160"/>
      <c r="T125" s="160"/>
      <c r="U125" s="11"/>
      <c r="V125" s="161" t="s">
        <v>72</v>
      </c>
      <c r="W125" s="161"/>
      <c r="X125" s="161"/>
      <c r="Y125" s="76" t="s">
        <v>71</v>
      </c>
      <c r="Z125" s="167" t="s">
        <v>423</v>
      </c>
      <c r="AA125" s="167" t="s">
        <v>368</v>
      </c>
      <c r="AB125" s="167" t="s">
        <v>368</v>
      </c>
      <c r="AC125" s="167" t="s">
        <v>368</v>
      </c>
      <c r="AD125" s="167" t="s">
        <v>368</v>
      </c>
      <c r="AE125" s="167" t="s">
        <v>368</v>
      </c>
      <c r="AF125" s="176" t="s">
        <v>368</v>
      </c>
      <c r="AG125" s="1">
        <f t="shared" si="3"/>
        <v>0</v>
      </c>
    </row>
    <row r="126" spans="2:33" ht="15" customHeight="1">
      <c r="B126" s="4"/>
      <c r="C126" s="4"/>
      <c r="D126" s="79"/>
      <c r="E126" s="79"/>
      <c r="F126" s="77"/>
      <c r="G126" s="76"/>
      <c r="H126" s="149"/>
      <c r="I126" s="149"/>
      <c r="J126" s="149"/>
      <c r="K126" s="149"/>
      <c r="L126" s="149"/>
      <c r="M126" s="149"/>
      <c r="N126" s="150"/>
      <c r="O126" s="151"/>
      <c r="P126" s="152"/>
      <c r="Q126" s="153"/>
      <c r="R126" s="154"/>
      <c r="S126" s="160"/>
      <c r="T126" s="160"/>
      <c r="U126" s="11"/>
      <c r="V126" s="161" t="s">
        <v>72</v>
      </c>
      <c r="W126" s="161"/>
      <c r="X126" s="161"/>
      <c r="Y126" s="76" t="s">
        <v>71</v>
      </c>
      <c r="Z126" s="167" t="s">
        <v>424</v>
      </c>
      <c r="AA126" s="167" t="s">
        <v>369</v>
      </c>
      <c r="AB126" s="167" t="s">
        <v>369</v>
      </c>
      <c r="AC126" s="167" t="s">
        <v>369</v>
      </c>
      <c r="AD126" s="167" t="s">
        <v>369</v>
      </c>
      <c r="AE126" s="167" t="s">
        <v>369</v>
      </c>
      <c r="AF126" s="176" t="s">
        <v>369</v>
      </c>
      <c r="AG126" s="1">
        <f t="shared" si="3"/>
        <v>0</v>
      </c>
    </row>
    <row r="127" spans="2:33" ht="15" customHeight="1">
      <c r="B127" s="4"/>
      <c r="C127" s="4"/>
      <c r="D127" s="79"/>
      <c r="E127" s="79"/>
      <c r="F127" s="77"/>
      <c r="G127" s="76"/>
      <c r="H127" s="149"/>
      <c r="I127" s="149"/>
      <c r="J127" s="149"/>
      <c r="K127" s="149"/>
      <c r="L127" s="149"/>
      <c r="M127" s="149"/>
      <c r="N127" s="150"/>
      <c r="O127" s="151"/>
      <c r="P127" s="152"/>
      <c r="Q127" s="153"/>
      <c r="R127" s="154"/>
      <c r="S127" s="160"/>
      <c r="T127" s="160"/>
      <c r="U127" s="11"/>
      <c r="V127" s="161"/>
      <c r="W127" s="161"/>
      <c r="X127" s="161"/>
      <c r="Y127" s="76"/>
      <c r="Z127" s="167"/>
      <c r="AA127" s="167"/>
      <c r="AB127" s="167"/>
      <c r="AC127" s="167"/>
      <c r="AD127" s="167"/>
      <c r="AE127" s="167"/>
      <c r="AF127" s="176"/>
      <c r="AG127" s="1">
        <f t="shared" si="3"/>
        <v>0</v>
      </c>
    </row>
    <row r="128" spans="2:33" ht="15" customHeight="1">
      <c r="B128" s="4"/>
      <c r="C128" s="4"/>
      <c r="D128" s="79"/>
      <c r="E128" s="79"/>
      <c r="F128" s="77"/>
      <c r="G128" s="76"/>
      <c r="H128" s="149"/>
      <c r="I128" s="149"/>
      <c r="J128" s="149"/>
      <c r="K128" s="149"/>
      <c r="L128" s="149"/>
      <c r="M128" s="149"/>
      <c r="N128" s="150"/>
      <c r="O128" s="151"/>
      <c r="P128" s="152"/>
      <c r="Q128" s="153"/>
      <c r="R128" s="154"/>
      <c r="S128" s="160"/>
      <c r="T128" s="160"/>
      <c r="U128" s="11"/>
      <c r="V128" s="161" t="s">
        <v>404</v>
      </c>
      <c r="W128" s="161"/>
      <c r="X128" s="161"/>
      <c r="Y128" s="76" t="s">
        <v>234</v>
      </c>
      <c r="Z128" s="167" t="s">
        <v>100</v>
      </c>
      <c r="AA128" s="167" t="s">
        <v>100</v>
      </c>
      <c r="AB128" s="167" t="s">
        <v>100</v>
      </c>
      <c r="AC128" s="167" t="s">
        <v>100</v>
      </c>
      <c r="AD128" s="167" t="s">
        <v>100</v>
      </c>
      <c r="AE128" s="167" t="s">
        <v>100</v>
      </c>
      <c r="AF128" s="176" t="s">
        <v>100</v>
      </c>
      <c r="AG128" s="1">
        <f t="shared" si="3"/>
        <v>0</v>
      </c>
    </row>
    <row r="129" spans="2:33" ht="15" customHeight="1">
      <c r="B129" s="4"/>
      <c r="C129" s="4"/>
      <c r="D129" s="79"/>
      <c r="E129" s="79"/>
      <c r="F129" s="77"/>
      <c r="G129" s="76"/>
      <c r="H129" s="149"/>
      <c r="I129" s="149"/>
      <c r="J129" s="149"/>
      <c r="K129" s="149"/>
      <c r="L129" s="149"/>
      <c r="M129" s="149"/>
      <c r="N129" s="150"/>
      <c r="O129" s="151"/>
      <c r="P129" s="152"/>
      <c r="Q129" s="153"/>
      <c r="R129" s="154"/>
      <c r="S129" s="160"/>
      <c r="T129" s="160"/>
      <c r="U129" s="11"/>
      <c r="V129" s="161" t="s">
        <v>404</v>
      </c>
      <c r="W129" s="161"/>
      <c r="X129" s="161"/>
      <c r="Y129" s="76" t="s">
        <v>234</v>
      </c>
      <c r="Z129" s="167" t="s">
        <v>344</v>
      </c>
      <c r="AA129" s="167" t="s">
        <v>344</v>
      </c>
      <c r="AB129" s="167" t="s">
        <v>344</v>
      </c>
      <c r="AC129" s="167" t="s">
        <v>344</v>
      </c>
      <c r="AD129" s="167" t="s">
        <v>344</v>
      </c>
      <c r="AE129" s="167" t="s">
        <v>344</v>
      </c>
      <c r="AF129" s="176" t="s">
        <v>344</v>
      </c>
      <c r="AG129" s="1">
        <f t="shared" si="3"/>
        <v>0</v>
      </c>
    </row>
    <row r="130" spans="2:33" ht="15" customHeight="1">
      <c r="B130" s="4"/>
      <c r="C130" s="4"/>
      <c r="D130" s="79"/>
      <c r="E130" s="79"/>
      <c r="F130" s="77"/>
      <c r="G130" s="76"/>
      <c r="H130" s="149"/>
      <c r="I130" s="149"/>
      <c r="J130" s="149"/>
      <c r="K130" s="149"/>
      <c r="L130" s="149"/>
      <c r="M130" s="149"/>
      <c r="N130" s="150"/>
      <c r="O130" s="151"/>
      <c r="P130" s="152"/>
      <c r="Q130" s="153"/>
      <c r="R130" s="154"/>
      <c r="S130" s="160"/>
      <c r="T130" s="160"/>
      <c r="U130" s="11"/>
      <c r="V130" s="161" t="s">
        <v>404</v>
      </c>
      <c r="W130" s="161"/>
      <c r="X130" s="161"/>
      <c r="Y130" s="76" t="s">
        <v>234</v>
      </c>
      <c r="Z130" s="167" t="s">
        <v>345</v>
      </c>
      <c r="AA130" s="167" t="s">
        <v>345</v>
      </c>
      <c r="AB130" s="167" t="s">
        <v>345</v>
      </c>
      <c r="AC130" s="167" t="s">
        <v>345</v>
      </c>
      <c r="AD130" s="167" t="s">
        <v>345</v>
      </c>
      <c r="AE130" s="167" t="s">
        <v>345</v>
      </c>
      <c r="AF130" s="176" t="s">
        <v>345</v>
      </c>
      <c r="AG130" s="1">
        <f t="shared" si="3"/>
        <v>0</v>
      </c>
    </row>
    <row r="131" spans="2:33" ht="15" customHeight="1">
      <c r="B131" s="4"/>
      <c r="C131" s="4"/>
      <c r="D131" s="79"/>
      <c r="E131" s="79"/>
      <c r="F131" s="77"/>
      <c r="G131" s="76"/>
      <c r="H131" s="149"/>
      <c r="I131" s="149"/>
      <c r="J131" s="149"/>
      <c r="K131" s="149"/>
      <c r="L131" s="149"/>
      <c r="M131" s="149"/>
      <c r="N131" s="150"/>
      <c r="O131" s="151"/>
      <c r="P131" s="152"/>
      <c r="Q131" s="153"/>
      <c r="R131" s="154"/>
      <c r="S131" s="160"/>
      <c r="T131" s="160"/>
      <c r="U131" s="11"/>
      <c r="V131" s="161" t="s">
        <v>404</v>
      </c>
      <c r="W131" s="161"/>
      <c r="X131" s="161"/>
      <c r="Y131" s="76" t="s">
        <v>234</v>
      </c>
      <c r="Z131" s="167" t="s">
        <v>346</v>
      </c>
      <c r="AA131" s="167" t="s">
        <v>346</v>
      </c>
      <c r="AB131" s="167" t="s">
        <v>346</v>
      </c>
      <c r="AC131" s="167" t="s">
        <v>346</v>
      </c>
      <c r="AD131" s="167" t="s">
        <v>346</v>
      </c>
      <c r="AE131" s="167" t="s">
        <v>346</v>
      </c>
      <c r="AF131" s="176" t="s">
        <v>346</v>
      </c>
      <c r="AG131" s="1">
        <f t="shared" si="3"/>
        <v>0</v>
      </c>
    </row>
    <row r="132" spans="2:33" ht="15" customHeight="1">
      <c r="B132" s="4"/>
      <c r="C132" s="4"/>
      <c r="D132" s="79"/>
      <c r="E132" s="79"/>
      <c r="F132" s="77"/>
      <c r="G132" s="76"/>
      <c r="H132" s="149"/>
      <c r="I132" s="149"/>
      <c r="J132" s="149"/>
      <c r="K132" s="149"/>
      <c r="L132" s="149"/>
      <c r="M132" s="149"/>
      <c r="N132" s="150"/>
      <c r="O132" s="151"/>
      <c r="P132" s="152"/>
      <c r="Q132" s="153"/>
      <c r="R132" s="154"/>
      <c r="S132" s="160"/>
      <c r="T132" s="160"/>
      <c r="U132" s="11"/>
      <c r="V132" s="161" t="s">
        <v>404</v>
      </c>
      <c r="W132" s="161"/>
      <c r="X132" s="161"/>
      <c r="Y132" s="76" t="s">
        <v>234</v>
      </c>
      <c r="Z132" s="167" t="s">
        <v>347</v>
      </c>
      <c r="AA132" s="167" t="s">
        <v>348</v>
      </c>
      <c r="AB132" s="167" t="s">
        <v>348</v>
      </c>
      <c r="AC132" s="167" t="s">
        <v>348</v>
      </c>
      <c r="AD132" s="167" t="s">
        <v>348</v>
      </c>
      <c r="AE132" s="167" t="s">
        <v>348</v>
      </c>
      <c r="AF132" s="176" t="s">
        <v>348</v>
      </c>
      <c r="AG132" s="1">
        <f t="shared" si="3"/>
        <v>0</v>
      </c>
    </row>
    <row r="133" spans="2:33" ht="15" customHeight="1">
      <c r="B133" s="4"/>
      <c r="C133" s="4"/>
      <c r="D133" s="79"/>
      <c r="E133" s="79"/>
      <c r="F133" s="77"/>
      <c r="G133" s="76"/>
      <c r="H133" s="149"/>
      <c r="I133" s="149"/>
      <c r="J133" s="149"/>
      <c r="K133" s="149"/>
      <c r="L133" s="149"/>
      <c r="M133" s="149"/>
      <c r="N133" s="150"/>
      <c r="O133" s="151"/>
      <c r="P133" s="152"/>
      <c r="Q133" s="153"/>
      <c r="R133" s="154"/>
      <c r="S133" s="160"/>
      <c r="T133" s="160"/>
      <c r="U133" s="11"/>
      <c r="V133" s="161" t="s">
        <v>404</v>
      </c>
      <c r="W133" s="161"/>
      <c r="X133" s="161"/>
      <c r="Y133" s="76" t="s">
        <v>234</v>
      </c>
      <c r="Z133" s="167" t="s">
        <v>349</v>
      </c>
      <c r="AA133" s="167" t="s">
        <v>348</v>
      </c>
      <c r="AB133" s="167" t="s">
        <v>348</v>
      </c>
      <c r="AC133" s="167" t="s">
        <v>348</v>
      </c>
      <c r="AD133" s="167" t="s">
        <v>348</v>
      </c>
      <c r="AE133" s="167" t="s">
        <v>348</v>
      </c>
      <c r="AF133" s="176" t="s">
        <v>348</v>
      </c>
      <c r="AG133" s="1">
        <f t="shared" si="3"/>
        <v>0</v>
      </c>
    </row>
    <row r="134" spans="2:33" ht="15" customHeight="1">
      <c r="B134" s="4"/>
      <c r="C134" s="4"/>
      <c r="D134" s="79"/>
      <c r="E134" s="79"/>
      <c r="F134" s="77"/>
      <c r="G134" s="76"/>
      <c r="H134" s="149"/>
      <c r="I134" s="149"/>
      <c r="J134" s="149"/>
      <c r="K134" s="149"/>
      <c r="L134" s="149"/>
      <c r="M134" s="149"/>
      <c r="N134" s="150"/>
      <c r="O134" s="151"/>
      <c r="P134" s="152"/>
      <c r="Q134" s="153"/>
      <c r="R134" s="154"/>
      <c r="S134" s="160"/>
      <c r="T134" s="160"/>
      <c r="U134" s="11"/>
      <c r="V134" s="161" t="s">
        <v>404</v>
      </c>
      <c r="W134" s="161"/>
      <c r="X134" s="161"/>
      <c r="Y134" s="76" t="s">
        <v>234</v>
      </c>
      <c r="Z134" s="167" t="s">
        <v>412</v>
      </c>
      <c r="AA134" s="167" t="s">
        <v>348</v>
      </c>
      <c r="AB134" s="167" t="s">
        <v>348</v>
      </c>
      <c r="AC134" s="167" t="s">
        <v>348</v>
      </c>
      <c r="AD134" s="167" t="s">
        <v>348</v>
      </c>
      <c r="AE134" s="167" t="s">
        <v>348</v>
      </c>
      <c r="AF134" s="176" t="s">
        <v>348</v>
      </c>
      <c r="AG134" s="1">
        <f t="shared" si="3"/>
        <v>0</v>
      </c>
    </row>
    <row r="135" spans="2:33" ht="15" customHeight="1">
      <c r="B135" s="4"/>
      <c r="C135" s="4"/>
      <c r="D135" s="79"/>
      <c r="E135" s="79"/>
      <c r="F135" s="77"/>
      <c r="G135" s="76"/>
      <c r="H135" s="149"/>
      <c r="I135" s="149"/>
      <c r="J135" s="149"/>
      <c r="K135" s="149"/>
      <c r="L135" s="149"/>
      <c r="M135" s="149"/>
      <c r="N135" s="150"/>
      <c r="O135" s="151"/>
      <c r="P135" s="152"/>
      <c r="Q135" s="153"/>
      <c r="R135" s="154"/>
      <c r="S135" s="160"/>
      <c r="T135" s="160"/>
      <c r="U135" s="11"/>
      <c r="V135" s="161" t="s">
        <v>404</v>
      </c>
      <c r="W135" s="161"/>
      <c r="X135" s="161"/>
      <c r="Y135" s="76" t="s">
        <v>234</v>
      </c>
      <c r="Z135" s="167" t="s">
        <v>350</v>
      </c>
      <c r="AA135" s="167" t="s">
        <v>348</v>
      </c>
      <c r="AB135" s="167" t="s">
        <v>348</v>
      </c>
      <c r="AC135" s="167" t="s">
        <v>348</v>
      </c>
      <c r="AD135" s="167" t="s">
        <v>348</v>
      </c>
      <c r="AE135" s="167" t="s">
        <v>348</v>
      </c>
      <c r="AF135" s="176" t="s">
        <v>348</v>
      </c>
      <c r="AG135" s="1">
        <f t="shared" si="3"/>
        <v>0</v>
      </c>
    </row>
    <row r="136" spans="2:33" ht="15" customHeight="1">
      <c r="B136" s="4"/>
      <c r="C136" s="4"/>
      <c r="D136" s="79"/>
      <c r="E136" s="79"/>
      <c r="F136" s="77"/>
      <c r="G136" s="76"/>
      <c r="H136" s="149"/>
      <c r="I136" s="149"/>
      <c r="J136" s="149"/>
      <c r="K136" s="149"/>
      <c r="L136" s="149"/>
      <c r="M136" s="149"/>
      <c r="N136" s="150"/>
      <c r="O136" s="151"/>
      <c r="P136" s="152"/>
      <c r="Q136" s="153"/>
      <c r="R136" s="154"/>
      <c r="S136" s="160"/>
      <c r="T136" s="160"/>
      <c r="U136" s="11"/>
      <c r="V136" s="161" t="s">
        <v>404</v>
      </c>
      <c r="W136" s="161"/>
      <c r="X136" s="161"/>
      <c r="Y136" s="76" t="s">
        <v>234</v>
      </c>
      <c r="Z136" s="167" t="s">
        <v>351</v>
      </c>
      <c r="AA136" s="167" t="s">
        <v>348</v>
      </c>
      <c r="AB136" s="167" t="s">
        <v>348</v>
      </c>
      <c r="AC136" s="167" t="s">
        <v>348</v>
      </c>
      <c r="AD136" s="167" t="s">
        <v>348</v>
      </c>
      <c r="AE136" s="167" t="s">
        <v>348</v>
      </c>
      <c r="AF136" s="176" t="s">
        <v>348</v>
      </c>
      <c r="AG136" s="1">
        <f t="shared" si="3"/>
        <v>0</v>
      </c>
    </row>
    <row r="137" spans="2:33" ht="15" customHeight="1">
      <c r="B137" s="4"/>
      <c r="C137" s="4"/>
      <c r="D137" s="79"/>
      <c r="E137" s="79"/>
      <c r="F137" s="77"/>
      <c r="G137" s="76"/>
      <c r="H137" s="149"/>
      <c r="I137" s="149"/>
      <c r="J137" s="149"/>
      <c r="K137" s="149"/>
      <c r="L137" s="149"/>
      <c r="M137" s="149"/>
      <c r="N137" s="150"/>
      <c r="O137" s="151"/>
      <c r="P137" s="152"/>
      <c r="Q137" s="153"/>
      <c r="R137" s="154"/>
      <c r="S137" s="160"/>
      <c r="T137" s="160"/>
      <c r="U137" s="11"/>
      <c r="V137" s="161" t="s">
        <v>404</v>
      </c>
      <c r="W137" s="161"/>
      <c r="X137" s="161"/>
      <c r="Y137" s="76" t="s">
        <v>403</v>
      </c>
      <c r="Z137" s="167" t="s">
        <v>352</v>
      </c>
      <c r="AA137" s="167" t="s">
        <v>352</v>
      </c>
      <c r="AB137" s="167" t="s">
        <v>352</v>
      </c>
      <c r="AC137" s="167" t="s">
        <v>352</v>
      </c>
      <c r="AD137" s="167" t="s">
        <v>352</v>
      </c>
      <c r="AE137" s="167" t="s">
        <v>352</v>
      </c>
      <c r="AF137" s="176" t="s">
        <v>352</v>
      </c>
      <c r="AG137" s="1">
        <f t="shared" si="3"/>
        <v>0</v>
      </c>
    </row>
    <row r="138" spans="2:33" ht="15" customHeight="1">
      <c r="B138" s="4"/>
      <c r="C138" s="4"/>
      <c r="D138" s="79"/>
      <c r="E138" s="79"/>
      <c r="F138" s="77"/>
      <c r="G138" s="76"/>
      <c r="H138" s="149"/>
      <c r="I138" s="149"/>
      <c r="J138" s="149"/>
      <c r="K138" s="149"/>
      <c r="L138" s="149"/>
      <c r="M138" s="149"/>
      <c r="N138" s="150"/>
      <c r="O138" s="151"/>
      <c r="P138" s="152"/>
      <c r="Q138" s="153"/>
      <c r="R138" s="154"/>
      <c r="S138" s="160"/>
      <c r="T138" s="160"/>
      <c r="U138" s="11"/>
      <c r="V138" s="161" t="s">
        <v>404</v>
      </c>
      <c r="W138" s="161"/>
      <c r="X138" s="161"/>
      <c r="Y138" s="76" t="s">
        <v>403</v>
      </c>
      <c r="Z138" s="167" t="s">
        <v>353</v>
      </c>
      <c r="AA138" s="167" t="s">
        <v>353</v>
      </c>
      <c r="AB138" s="167" t="s">
        <v>353</v>
      </c>
      <c r="AC138" s="167" t="s">
        <v>353</v>
      </c>
      <c r="AD138" s="167" t="s">
        <v>353</v>
      </c>
      <c r="AE138" s="167" t="s">
        <v>353</v>
      </c>
      <c r="AF138" s="176" t="s">
        <v>353</v>
      </c>
      <c r="AG138" s="1">
        <f t="shared" si="3"/>
        <v>0</v>
      </c>
    </row>
    <row r="139" spans="2:33" ht="15" customHeight="1">
      <c r="B139" s="4"/>
      <c r="C139" s="4"/>
      <c r="D139" s="79"/>
      <c r="E139" s="79"/>
      <c r="F139" s="77"/>
      <c r="G139" s="76"/>
      <c r="H139" s="149"/>
      <c r="I139" s="149"/>
      <c r="J139" s="149"/>
      <c r="K139" s="149"/>
      <c r="L139" s="149"/>
      <c r="M139" s="149"/>
      <c r="N139" s="150"/>
      <c r="O139" s="151"/>
      <c r="P139" s="152"/>
      <c r="Q139" s="153"/>
      <c r="R139" s="154"/>
      <c r="S139" s="160"/>
      <c r="T139" s="160"/>
      <c r="U139" s="11"/>
      <c r="V139" s="161" t="s">
        <v>404</v>
      </c>
      <c r="W139" s="161"/>
      <c r="X139" s="161"/>
      <c r="Y139" s="76" t="s">
        <v>403</v>
      </c>
      <c r="Z139" s="167" t="s">
        <v>354</v>
      </c>
      <c r="AA139" s="167" t="s">
        <v>354</v>
      </c>
      <c r="AB139" s="167" t="s">
        <v>354</v>
      </c>
      <c r="AC139" s="167" t="s">
        <v>354</v>
      </c>
      <c r="AD139" s="167" t="s">
        <v>354</v>
      </c>
      <c r="AE139" s="167" t="s">
        <v>354</v>
      </c>
      <c r="AF139" s="176" t="s">
        <v>354</v>
      </c>
      <c r="AG139" s="1">
        <f t="shared" si="3"/>
        <v>0</v>
      </c>
    </row>
    <row r="140" spans="2:33" ht="15" customHeight="1">
      <c r="B140" s="4"/>
      <c r="C140" s="4"/>
      <c r="D140" s="79"/>
      <c r="E140" s="79"/>
      <c r="F140" s="77"/>
      <c r="G140" s="76"/>
      <c r="H140" s="149"/>
      <c r="I140" s="149"/>
      <c r="J140" s="149"/>
      <c r="K140" s="149"/>
      <c r="L140" s="149"/>
      <c r="M140" s="149"/>
      <c r="N140" s="150"/>
      <c r="O140" s="151"/>
      <c r="P140" s="152"/>
      <c r="Q140" s="153"/>
      <c r="R140" s="154"/>
      <c r="S140" s="160"/>
      <c r="T140" s="160"/>
      <c r="U140" s="11"/>
      <c r="V140" s="161" t="s">
        <v>404</v>
      </c>
      <c r="W140" s="161"/>
      <c r="X140" s="161"/>
      <c r="Y140" s="76" t="s">
        <v>403</v>
      </c>
      <c r="Z140" s="167" t="s">
        <v>355</v>
      </c>
      <c r="AA140" s="167" t="s">
        <v>355</v>
      </c>
      <c r="AB140" s="167" t="s">
        <v>355</v>
      </c>
      <c r="AC140" s="167" t="s">
        <v>355</v>
      </c>
      <c r="AD140" s="167" t="s">
        <v>355</v>
      </c>
      <c r="AE140" s="167" t="s">
        <v>355</v>
      </c>
      <c r="AF140" s="176" t="s">
        <v>355</v>
      </c>
      <c r="AG140" s="1">
        <f t="shared" si="3"/>
        <v>0</v>
      </c>
    </row>
    <row r="141" spans="2:33" ht="15" customHeight="1">
      <c r="B141" s="4"/>
      <c r="C141" s="4"/>
      <c r="D141" s="79"/>
      <c r="E141" s="79"/>
      <c r="F141" s="77"/>
      <c r="G141" s="76"/>
      <c r="H141" s="149"/>
      <c r="I141" s="149"/>
      <c r="J141" s="149"/>
      <c r="K141" s="149"/>
      <c r="L141" s="149"/>
      <c r="M141" s="149"/>
      <c r="N141" s="150"/>
      <c r="O141" s="151"/>
      <c r="P141" s="152"/>
      <c r="Q141" s="153"/>
      <c r="R141" s="154"/>
      <c r="S141" s="160"/>
      <c r="T141" s="160"/>
      <c r="U141" s="11"/>
      <c r="V141" s="161"/>
      <c r="W141" s="161"/>
      <c r="X141" s="161"/>
      <c r="Y141" s="76"/>
      <c r="Z141" s="167"/>
      <c r="AA141" s="167"/>
      <c r="AB141" s="167"/>
      <c r="AC141" s="167"/>
      <c r="AD141" s="167"/>
      <c r="AE141" s="167"/>
      <c r="AF141" s="176"/>
    </row>
    <row r="142" spans="2:33" ht="15" customHeight="1">
      <c r="B142" s="4"/>
      <c r="C142" s="4"/>
      <c r="D142" s="79"/>
      <c r="E142" s="79"/>
      <c r="F142" s="77"/>
      <c r="G142" s="76"/>
      <c r="H142" s="149"/>
      <c r="I142" s="149"/>
      <c r="J142" s="149"/>
      <c r="K142" s="149"/>
      <c r="L142" s="149"/>
      <c r="M142" s="149"/>
      <c r="N142" s="150"/>
      <c r="O142" s="151"/>
      <c r="P142" s="152"/>
      <c r="Q142" s="153"/>
      <c r="R142" s="154"/>
      <c r="S142" s="160"/>
      <c r="T142" s="160"/>
      <c r="U142" s="11"/>
      <c r="V142" s="161" t="s">
        <v>405</v>
      </c>
      <c r="W142" s="161"/>
      <c r="X142" s="161"/>
      <c r="Y142" s="76" t="s">
        <v>234</v>
      </c>
      <c r="Z142" s="167" t="s">
        <v>357</v>
      </c>
      <c r="AA142" s="167" t="s">
        <v>357</v>
      </c>
      <c r="AB142" s="167" t="s">
        <v>357</v>
      </c>
      <c r="AC142" s="167" t="s">
        <v>357</v>
      </c>
      <c r="AD142" s="167" t="s">
        <v>357</v>
      </c>
      <c r="AE142" s="167" t="s">
        <v>357</v>
      </c>
      <c r="AF142" s="176" t="s">
        <v>357</v>
      </c>
      <c r="AG142" s="1">
        <f t="shared" ref="AG142:AG163" si="4">COUNTIF($H$14:$H$162,Z142)</f>
        <v>0</v>
      </c>
    </row>
    <row r="143" spans="2:33" ht="15" customHeight="1">
      <c r="B143" s="4"/>
      <c r="C143" s="4"/>
      <c r="D143" s="79"/>
      <c r="E143" s="79"/>
      <c r="F143" s="77"/>
      <c r="G143" s="76"/>
      <c r="H143" s="149"/>
      <c r="I143" s="149"/>
      <c r="J143" s="149"/>
      <c r="K143" s="149"/>
      <c r="L143" s="149"/>
      <c r="M143" s="149"/>
      <c r="N143" s="150"/>
      <c r="O143" s="151"/>
      <c r="P143" s="152"/>
      <c r="Q143" s="153"/>
      <c r="R143" s="154"/>
      <c r="S143" s="160"/>
      <c r="T143" s="160"/>
      <c r="U143" s="11"/>
      <c r="V143" s="161" t="s">
        <v>405</v>
      </c>
      <c r="W143" s="161"/>
      <c r="X143" s="161"/>
      <c r="Y143" s="76" t="s">
        <v>234</v>
      </c>
      <c r="Z143" s="167" t="s">
        <v>358</v>
      </c>
      <c r="AA143" s="167" t="s">
        <v>358</v>
      </c>
      <c r="AB143" s="167" t="s">
        <v>358</v>
      </c>
      <c r="AC143" s="167" t="s">
        <v>358</v>
      </c>
      <c r="AD143" s="167" t="s">
        <v>358</v>
      </c>
      <c r="AE143" s="167" t="s">
        <v>358</v>
      </c>
      <c r="AF143" s="176" t="s">
        <v>358</v>
      </c>
      <c r="AG143" s="1">
        <f t="shared" si="4"/>
        <v>0</v>
      </c>
    </row>
    <row r="144" spans="2:33" ht="15" customHeight="1">
      <c r="B144" s="4"/>
      <c r="C144" s="4"/>
      <c r="D144" s="79"/>
      <c r="E144" s="79"/>
      <c r="F144" s="77"/>
      <c r="G144" s="76"/>
      <c r="H144" s="149"/>
      <c r="I144" s="149"/>
      <c r="J144" s="149"/>
      <c r="K144" s="149"/>
      <c r="L144" s="149"/>
      <c r="M144" s="149"/>
      <c r="N144" s="150"/>
      <c r="O144" s="151"/>
      <c r="P144" s="152"/>
      <c r="Q144" s="153"/>
      <c r="R144" s="154"/>
      <c r="S144" s="160"/>
      <c r="T144" s="160"/>
      <c r="U144" s="11"/>
      <c r="V144" s="161" t="s">
        <v>405</v>
      </c>
      <c r="W144" s="161"/>
      <c r="X144" s="161"/>
      <c r="Y144" s="76" t="s">
        <v>234</v>
      </c>
      <c r="Z144" s="167" t="s">
        <v>359</v>
      </c>
      <c r="AA144" s="167" t="s">
        <v>359</v>
      </c>
      <c r="AB144" s="167" t="s">
        <v>359</v>
      </c>
      <c r="AC144" s="167" t="s">
        <v>359</v>
      </c>
      <c r="AD144" s="167" t="s">
        <v>359</v>
      </c>
      <c r="AE144" s="167" t="s">
        <v>359</v>
      </c>
      <c r="AF144" s="176" t="s">
        <v>359</v>
      </c>
      <c r="AG144" s="1">
        <f t="shared" si="4"/>
        <v>0</v>
      </c>
    </row>
    <row r="145" spans="2:33" ht="15" customHeight="1">
      <c r="B145" s="4"/>
      <c r="C145" s="4"/>
      <c r="D145" s="79"/>
      <c r="E145" s="79"/>
      <c r="F145" s="77"/>
      <c r="G145" s="76"/>
      <c r="H145" s="149"/>
      <c r="I145" s="149"/>
      <c r="J145" s="149"/>
      <c r="K145" s="149"/>
      <c r="L145" s="149"/>
      <c r="M145" s="149"/>
      <c r="N145" s="150"/>
      <c r="O145" s="151"/>
      <c r="P145" s="152"/>
      <c r="Q145" s="153"/>
      <c r="R145" s="154"/>
      <c r="S145" s="160"/>
      <c r="T145" s="160"/>
      <c r="U145" s="11"/>
      <c r="V145" s="161"/>
      <c r="W145" s="161"/>
      <c r="X145" s="161"/>
      <c r="Y145" s="76"/>
      <c r="Z145" s="167"/>
      <c r="AA145" s="167" t="s">
        <v>360</v>
      </c>
      <c r="AB145" s="167" t="s">
        <v>360</v>
      </c>
      <c r="AC145" s="167" t="s">
        <v>360</v>
      </c>
      <c r="AD145" s="167" t="s">
        <v>360</v>
      </c>
      <c r="AE145" s="167" t="s">
        <v>360</v>
      </c>
      <c r="AF145" s="176" t="s">
        <v>360</v>
      </c>
      <c r="AG145" s="1">
        <f t="shared" si="4"/>
        <v>0</v>
      </c>
    </row>
    <row r="146" spans="2:33" ht="15" customHeight="1">
      <c r="B146" s="4"/>
      <c r="C146" s="4"/>
      <c r="D146" s="79"/>
      <c r="E146" s="79"/>
      <c r="F146" s="77"/>
      <c r="G146" s="76"/>
      <c r="H146" s="149"/>
      <c r="I146" s="149"/>
      <c r="J146" s="149"/>
      <c r="K146" s="149"/>
      <c r="L146" s="149"/>
      <c r="M146" s="149"/>
      <c r="N146" s="150"/>
      <c r="O146" s="151"/>
      <c r="P146" s="152"/>
      <c r="Q146" s="153"/>
      <c r="R146" s="154"/>
      <c r="S146" s="160"/>
      <c r="T146" s="160"/>
      <c r="U146" s="11"/>
      <c r="V146" s="161" t="s">
        <v>405</v>
      </c>
      <c r="W146" s="161"/>
      <c r="X146" s="161"/>
      <c r="Y146" s="76" t="s">
        <v>250</v>
      </c>
      <c r="Z146" s="167" t="s">
        <v>361</v>
      </c>
      <c r="AA146" s="167" t="s">
        <v>361</v>
      </c>
      <c r="AB146" s="167" t="s">
        <v>361</v>
      </c>
      <c r="AC146" s="167" t="s">
        <v>361</v>
      </c>
      <c r="AD146" s="167" t="s">
        <v>361</v>
      </c>
      <c r="AE146" s="167" t="s">
        <v>361</v>
      </c>
      <c r="AF146" s="176" t="s">
        <v>361</v>
      </c>
      <c r="AG146" s="1">
        <f t="shared" si="4"/>
        <v>0</v>
      </c>
    </row>
    <row r="147" spans="2:33" ht="15" customHeight="1">
      <c r="B147" s="4"/>
      <c r="C147" s="4"/>
      <c r="D147" s="79"/>
      <c r="E147" s="79"/>
      <c r="F147" s="77"/>
      <c r="G147" s="76"/>
      <c r="H147" s="149"/>
      <c r="I147" s="149"/>
      <c r="J147" s="149"/>
      <c r="K147" s="149"/>
      <c r="L147" s="149"/>
      <c r="M147" s="149"/>
      <c r="N147" s="150"/>
      <c r="O147" s="151"/>
      <c r="P147" s="152"/>
      <c r="Q147" s="153"/>
      <c r="R147" s="154"/>
      <c r="S147" s="160"/>
      <c r="T147" s="160"/>
      <c r="U147" s="11"/>
      <c r="V147" s="161" t="s">
        <v>405</v>
      </c>
      <c r="W147" s="161"/>
      <c r="X147" s="161"/>
      <c r="Y147" s="76" t="s">
        <v>250</v>
      </c>
      <c r="Z147" s="167" t="s">
        <v>362</v>
      </c>
      <c r="AA147" s="167" t="s">
        <v>363</v>
      </c>
      <c r="AB147" s="167" t="s">
        <v>363</v>
      </c>
      <c r="AC147" s="167" t="s">
        <v>363</v>
      </c>
      <c r="AD147" s="167" t="s">
        <v>363</v>
      </c>
      <c r="AE147" s="167" t="s">
        <v>363</v>
      </c>
      <c r="AF147" s="176" t="s">
        <v>363</v>
      </c>
      <c r="AG147" s="1">
        <f t="shared" si="4"/>
        <v>0</v>
      </c>
    </row>
    <row r="148" spans="2:33" ht="15" customHeight="1">
      <c r="B148" s="4"/>
      <c r="C148" s="4"/>
      <c r="D148" s="79"/>
      <c r="E148" s="79"/>
      <c r="F148" s="77"/>
      <c r="G148" s="76"/>
      <c r="H148" s="149"/>
      <c r="I148" s="149"/>
      <c r="J148" s="149"/>
      <c r="K148" s="149"/>
      <c r="L148" s="149"/>
      <c r="M148" s="149"/>
      <c r="N148" s="150"/>
      <c r="O148" s="151"/>
      <c r="P148" s="152"/>
      <c r="Q148" s="153"/>
      <c r="R148" s="154"/>
      <c r="S148" s="160"/>
      <c r="T148" s="160"/>
      <c r="U148" s="11"/>
      <c r="V148" s="161" t="s">
        <v>405</v>
      </c>
      <c r="W148" s="161"/>
      <c r="X148" s="161"/>
      <c r="Y148" s="76" t="s">
        <v>250</v>
      </c>
      <c r="Z148" s="167" t="s">
        <v>364</v>
      </c>
      <c r="AA148" s="167" t="s">
        <v>363</v>
      </c>
      <c r="AB148" s="167" t="s">
        <v>363</v>
      </c>
      <c r="AC148" s="167" t="s">
        <v>363</v>
      </c>
      <c r="AD148" s="167" t="s">
        <v>363</v>
      </c>
      <c r="AE148" s="167" t="s">
        <v>363</v>
      </c>
      <c r="AF148" s="176" t="s">
        <v>363</v>
      </c>
      <c r="AG148" s="1">
        <f t="shared" si="4"/>
        <v>0</v>
      </c>
    </row>
    <row r="149" spans="2:33" ht="15" customHeight="1">
      <c r="B149" s="4"/>
      <c r="C149" s="4"/>
      <c r="D149" s="79"/>
      <c r="E149" s="79"/>
      <c r="F149" s="77"/>
      <c r="G149" s="76"/>
      <c r="H149" s="149"/>
      <c r="I149" s="149"/>
      <c r="J149" s="149"/>
      <c r="K149" s="149"/>
      <c r="L149" s="149"/>
      <c r="M149" s="149"/>
      <c r="N149" s="150"/>
      <c r="O149" s="151"/>
      <c r="P149" s="152"/>
      <c r="Q149" s="153"/>
      <c r="R149" s="154"/>
      <c r="S149" s="160"/>
      <c r="T149" s="160"/>
      <c r="U149" s="11"/>
      <c r="V149" s="161" t="s">
        <v>405</v>
      </c>
      <c r="W149" s="161"/>
      <c r="X149" s="161"/>
      <c r="Y149" s="76" t="s">
        <v>250</v>
      </c>
      <c r="Z149" s="167" t="s">
        <v>365</v>
      </c>
      <c r="AA149" s="167" t="s">
        <v>365</v>
      </c>
      <c r="AB149" s="167" t="s">
        <v>365</v>
      </c>
      <c r="AC149" s="167" t="s">
        <v>365</v>
      </c>
      <c r="AD149" s="167" t="s">
        <v>365</v>
      </c>
      <c r="AE149" s="167" t="s">
        <v>365</v>
      </c>
      <c r="AF149" s="176" t="s">
        <v>365</v>
      </c>
      <c r="AG149" s="1">
        <f t="shared" si="4"/>
        <v>0</v>
      </c>
    </row>
    <row r="150" spans="2:33" ht="15" customHeight="1">
      <c r="B150" s="4"/>
      <c r="C150" s="4"/>
      <c r="D150" s="79"/>
      <c r="E150" s="79"/>
      <c r="F150" s="77"/>
      <c r="G150" s="76"/>
      <c r="H150" s="149"/>
      <c r="I150" s="149"/>
      <c r="J150" s="149"/>
      <c r="K150" s="149"/>
      <c r="L150" s="149"/>
      <c r="M150" s="149"/>
      <c r="N150" s="150"/>
      <c r="O150" s="151"/>
      <c r="P150" s="152"/>
      <c r="Q150" s="153"/>
      <c r="R150" s="154"/>
      <c r="S150" s="160"/>
      <c r="T150" s="160"/>
      <c r="U150" s="11"/>
      <c r="V150" s="161"/>
      <c r="W150" s="161"/>
      <c r="X150" s="161"/>
      <c r="Y150" s="76"/>
      <c r="Z150" s="167"/>
      <c r="AA150" s="167" t="s">
        <v>366</v>
      </c>
      <c r="AB150" s="167" t="s">
        <v>366</v>
      </c>
      <c r="AC150" s="167" t="s">
        <v>366</v>
      </c>
      <c r="AD150" s="167" t="s">
        <v>366</v>
      </c>
      <c r="AE150" s="167" t="s">
        <v>366</v>
      </c>
      <c r="AF150" s="176" t="s">
        <v>366</v>
      </c>
      <c r="AG150" s="1">
        <f t="shared" si="4"/>
        <v>0</v>
      </c>
    </row>
    <row r="151" spans="2:33" ht="15" customHeight="1">
      <c r="B151" s="4"/>
      <c r="C151" s="4"/>
      <c r="D151" s="79"/>
      <c r="E151" s="79"/>
      <c r="F151" s="77"/>
      <c r="G151" s="76"/>
      <c r="H151" s="149"/>
      <c r="I151" s="149"/>
      <c r="J151" s="149"/>
      <c r="K151" s="149"/>
      <c r="L151" s="149"/>
      <c r="M151" s="149"/>
      <c r="N151" s="150"/>
      <c r="O151" s="151"/>
      <c r="P151" s="152"/>
      <c r="Q151" s="153"/>
      <c r="R151" s="154"/>
      <c r="S151" s="160"/>
      <c r="T151" s="160"/>
      <c r="U151" s="11"/>
      <c r="V151" s="161"/>
      <c r="W151" s="161"/>
      <c r="X151" s="161"/>
      <c r="Y151" s="76"/>
      <c r="Z151" s="167"/>
      <c r="AA151" s="167" t="s">
        <v>367</v>
      </c>
      <c r="AB151" s="167" t="s">
        <v>367</v>
      </c>
      <c r="AC151" s="167" t="s">
        <v>367</v>
      </c>
      <c r="AD151" s="167" t="s">
        <v>367</v>
      </c>
      <c r="AE151" s="167" t="s">
        <v>367</v>
      </c>
      <c r="AF151" s="176" t="s">
        <v>367</v>
      </c>
      <c r="AG151" s="1">
        <f t="shared" si="4"/>
        <v>0</v>
      </c>
    </row>
    <row r="152" spans="2:33" ht="15" customHeight="1">
      <c r="B152" s="4"/>
      <c r="C152" s="4"/>
      <c r="D152" s="79"/>
      <c r="E152" s="79"/>
      <c r="F152" s="77"/>
      <c r="G152" s="76"/>
      <c r="H152" s="149"/>
      <c r="I152" s="149"/>
      <c r="J152" s="149"/>
      <c r="K152" s="149"/>
      <c r="L152" s="149"/>
      <c r="M152" s="149"/>
      <c r="N152" s="150"/>
      <c r="O152" s="151"/>
      <c r="P152" s="152"/>
      <c r="Q152" s="153"/>
      <c r="R152" s="154"/>
      <c r="S152" s="153"/>
      <c r="T152" s="154"/>
      <c r="U152" s="11"/>
      <c r="V152" s="161" t="s">
        <v>406</v>
      </c>
      <c r="W152" s="161"/>
      <c r="X152" s="161"/>
      <c r="Y152" s="76" t="s">
        <v>234</v>
      </c>
      <c r="Z152" s="167" t="s">
        <v>371</v>
      </c>
      <c r="AA152" s="167" t="s">
        <v>371</v>
      </c>
      <c r="AB152" s="167" t="s">
        <v>371</v>
      </c>
      <c r="AC152" s="167" t="s">
        <v>371</v>
      </c>
      <c r="AD152" s="167" t="s">
        <v>371</v>
      </c>
      <c r="AE152" s="167" t="s">
        <v>371</v>
      </c>
      <c r="AF152" s="176" t="s">
        <v>371</v>
      </c>
      <c r="AG152" s="1">
        <f t="shared" si="4"/>
        <v>0</v>
      </c>
    </row>
    <row r="153" spans="2:33" ht="15" customHeight="1">
      <c r="B153" s="4"/>
      <c r="C153" s="4"/>
      <c r="D153" s="79"/>
      <c r="E153" s="79"/>
      <c r="F153" s="77"/>
      <c r="G153" s="76"/>
      <c r="H153" s="149"/>
      <c r="I153" s="149"/>
      <c r="J153" s="149"/>
      <c r="K153" s="149"/>
      <c r="L153" s="149"/>
      <c r="M153" s="149"/>
      <c r="N153" s="150"/>
      <c r="O153" s="151"/>
      <c r="P153" s="152"/>
      <c r="Q153" s="153"/>
      <c r="R153" s="154"/>
      <c r="S153" s="153"/>
      <c r="T153" s="154"/>
      <c r="U153" s="11"/>
      <c r="V153" s="161" t="s">
        <v>406</v>
      </c>
      <c r="W153" s="161"/>
      <c r="X153" s="161"/>
      <c r="Y153" s="76" t="s">
        <v>234</v>
      </c>
      <c r="Z153" s="167" t="s">
        <v>372</v>
      </c>
      <c r="AA153" s="167" t="s">
        <v>372</v>
      </c>
      <c r="AB153" s="167" t="s">
        <v>372</v>
      </c>
      <c r="AC153" s="167" t="s">
        <v>372</v>
      </c>
      <c r="AD153" s="167" t="s">
        <v>372</v>
      </c>
      <c r="AE153" s="167" t="s">
        <v>372</v>
      </c>
      <c r="AF153" s="176" t="s">
        <v>372</v>
      </c>
      <c r="AG153" s="1">
        <f t="shared" si="4"/>
        <v>0</v>
      </c>
    </row>
    <row r="154" spans="2:33" ht="15" customHeight="1">
      <c r="B154" s="4"/>
      <c r="C154" s="4"/>
      <c r="D154" s="79"/>
      <c r="E154" s="79"/>
      <c r="F154" s="77"/>
      <c r="G154" s="76"/>
      <c r="H154" s="149"/>
      <c r="I154" s="149"/>
      <c r="J154" s="149"/>
      <c r="K154" s="149"/>
      <c r="L154" s="149"/>
      <c r="M154" s="149"/>
      <c r="N154" s="150"/>
      <c r="O154" s="151"/>
      <c r="P154" s="152"/>
      <c r="Q154" s="153"/>
      <c r="R154" s="154"/>
      <c r="S154" s="153"/>
      <c r="T154" s="154"/>
      <c r="U154" s="11"/>
      <c r="V154" s="161" t="s">
        <v>406</v>
      </c>
      <c r="W154" s="161"/>
      <c r="X154" s="161"/>
      <c r="Y154" s="76" t="s">
        <v>234</v>
      </c>
      <c r="Z154" s="167" t="s">
        <v>373</v>
      </c>
      <c r="AA154" s="167" t="s">
        <v>373</v>
      </c>
      <c r="AB154" s="167" t="s">
        <v>373</v>
      </c>
      <c r="AC154" s="167" t="s">
        <v>373</v>
      </c>
      <c r="AD154" s="167" t="s">
        <v>373</v>
      </c>
      <c r="AE154" s="167" t="s">
        <v>373</v>
      </c>
      <c r="AF154" s="176" t="s">
        <v>373</v>
      </c>
      <c r="AG154" s="1">
        <f t="shared" si="4"/>
        <v>0</v>
      </c>
    </row>
    <row r="155" spans="2:33" ht="15" customHeight="1">
      <c r="B155" s="4"/>
      <c r="C155" s="4"/>
      <c r="D155" s="79"/>
      <c r="E155" s="79"/>
      <c r="F155" s="77"/>
      <c r="G155" s="76"/>
      <c r="H155" s="149"/>
      <c r="I155" s="149"/>
      <c r="J155" s="149"/>
      <c r="K155" s="149"/>
      <c r="L155" s="149"/>
      <c r="M155" s="149"/>
      <c r="N155" s="150"/>
      <c r="O155" s="151"/>
      <c r="P155" s="152"/>
      <c r="Q155" s="153"/>
      <c r="R155" s="154"/>
      <c r="S155" s="153"/>
      <c r="T155" s="154"/>
      <c r="U155" s="11"/>
      <c r="V155" s="161" t="s">
        <v>406</v>
      </c>
      <c r="W155" s="161"/>
      <c r="X155" s="161"/>
      <c r="Y155" s="76" t="s">
        <v>234</v>
      </c>
      <c r="Z155" s="167" t="s">
        <v>374</v>
      </c>
      <c r="AA155" s="167" t="s">
        <v>374</v>
      </c>
      <c r="AB155" s="167" t="s">
        <v>374</v>
      </c>
      <c r="AC155" s="167" t="s">
        <v>374</v>
      </c>
      <c r="AD155" s="167" t="s">
        <v>374</v>
      </c>
      <c r="AE155" s="167" t="s">
        <v>374</v>
      </c>
      <c r="AF155" s="176" t="s">
        <v>374</v>
      </c>
      <c r="AG155" s="1">
        <f t="shared" si="4"/>
        <v>0</v>
      </c>
    </row>
    <row r="156" spans="2:33" ht="15" customHeight="1">
      <c r="B156" s="4"/>
      <c r="C156" s="4"/>
      <c r="D156" s="79"/>
      <c r="E156" s="79"/>
      <c r="F156" s="77"/>
      <c r="G156" s="76"/>
      <c r="H156" s="149"/>
      <c r="I156" s="149"/>
      <c r="J156" s="149"/>
      <c r="K156" s="149"/>
      <c r="L156" s="149"/>
      <c r="M156" s="149"/>
      <c r="N156" s="150"/>
      <c r="O156" s="151"/>
      <c r="P156" s="152"/>
      <c r="Q156" s="153"/>
      <c r="R156" s="154"/>
      <c r="S156" s="153"/>
      <c r="T156" s="154"/>
      <c r="U156" s="11"/>
      <c r="V156" s="161" t="s">
        <v>406</v>
      </c>
      <c r="W156" s="161"/>
      <c r="X156" s="161"/>
      <c r="Y156" s="76" t="s">
        <v>234</v>
      </c>
      <c r="Z156" s="167" t="s">
        <v>375</v>
      </c>
      <c r="AA156" s="167" t="s">
        <v>376</v>
      </c>
      <c r="AB156" s="167" t="s">
        <v>376</v>
      </c>
      <c r="AC156" s="167" t="s">
        <v>376</v>
      </c>
      <c r="AD156" s="167" t="s">
        <v>376</v>
      </c>
      <c r="AE156" s="167" t="s">
        <v>376</v>
      </c>
      <c r="AF156" s="176" t="s">
        <v>376</v>
      </c>
      <c r="AG156" s="1">
        <f t="shared" si="4"/>
        <v>0</v>
      </c>
    </row>
    <row r="157" spans="2:33" ht="15" customHeight="1">
      <c r="B157" s="4"/>
      <c r="C157" s="4"/>
      <c r="D157" s="79"/>
      <c r="E157" s="79"/>
      <c r="F157" s="77"/>
      <c r="G157" s="76"/>
      <c r="H157" s="149"/>
      <c r="I157" s="149"/>
      <c r="J157" s="149"/>
      <c r="K157" s="149"/>
      <c r="L157" s="149"/>
      <c r="M157" s="149"/>
      <c r="N157" s="150"/>
      <c r="O157" s="151"/>
      <c r="P157" s="152"/>
      <c r="Q157" s="153"/>
      <c r="R157" s="154"/>
      <c r="S157" s="153"/>
      <c r="T157" s="154"/>
      <c r="U157" s="11"/>
      <c r="V157" s="161" t="s">
        <v>406</v>
      </c>
      <c r="W157" s="161"/>
      <c r="X157" s="161"/>
      <c r="Y157" s="76" t="s">
        <v>234</v>
      </c>
      <c r="Z157" s="167" t="s">
        <v>377</v>
      </c>
      <c r="AA157" s="167" t="s">
        <v>376</v>
      </c>
      <c r="AB157" s="167" t="s">
        <v>376</v>
      </c>
      <c r="AC157" s="167" t="s">
        <v>376</v>
      </c>
      <c r="AD157" s="167" t="s">
        <v>376</v>
      </c>
      <c r="AE157" s="167" t="s">
        <v>376</v>
      </c>
      <c r="AF157" s="176" t="s">
        <v>376</v>
      </c>
      <c r="AG157" s="1">
        <f t="shared" si="4"/>
        <v>0</v>
      </c>
    </row>
    <row r="158" spans="2:33" ht="15" customHeight="1">
      <c r="B158" s="4"/>
      <c r="C158" s="4"/>
      <c r="D158" s="79"/>
      <c r="E158" s="79"/>
      <c r="F158" s="77"/>
      <c r="G158" s="76"/>
      <c r="H158" s="149"/>
      <c r="I158" s="149"/>
      <c r="J158" s="149"/>
      <c r="K158" s="149"/>
      <c r="L158" s="149"/>
      <c r="M158" s="149"/>
      <c r="N158" s="150"/>
      <c r="O158" s="151"/>
      <c r="P158" s="152"/>
      <c r="Q158" s="153"/>
      <c r="R158" s="154"/>
      <c r="S158" s="153"/>
      <c r="T158" s="154"/>
      <c r="U158" s="11"/>
      <c r="V158" s="161" t="s">
        <v>406</v>
      </c>
      <c r="W158" s="161"/>
      <c r="X158" s="161"/>
      <c r="Y158" s="76" t="s">
        <v>234</v>
      </c>
      <c r="Z158" s="167" t="s">
        <v>416</v>
      </c>
      <c r="AA158" s="167" t="s">
        <v>378</v>
      </c>
      <c r="AB158" s="167" t="s">
        <v>378</v>
      </c>
      <c r="AC158" s="167" t="s">
        <v>378</v>
      </c>
      <c r="AD158" s="167" t="s">
        <v>378</v>
      </c>
      <c r="AE158" s="167" t="s">
        <v>378</v>
      </c>
      <c r="AF158" s="176" t="s">
        <v>378</v>
      </c>
      <c r="AG158" s="1">
        <f t="shared" si="4"/>
        <v>0</v>
      </c>
    </row>
    <row r="159" spans="2:33" ht="15" customHeight="1">
      <c r="B159" s="4"/>
      <c r="C159" s="4"/>
      <c r="D159" s="79"/>
      <c r="E159" s="79"/>
      <c r="F159" s="77"/>
      <c r="G159" s="76"/>
      <c r="H159" s="149"/>
      <c r="I159" s="149"/>
      <c r="J159" s="149"/>
      <c r="K159" s="149"/>
      <c r="L159" s="149"/>
      <c r="M159" s="149"/>
      <c r="N159" s="150"/>
      <c r="O159" s="151"/>
      <c r="P159" s="152"/>
      <c r="Q159" s="153"/>
      <c r="R159" s="154"/>
      <c r="S159" s="153"/>
      <c r="T159" s="154"/>
      <c r="U159" s="11"/>
      <c r="V159" s="161" t="s">
        <v>406</v>
      </c>
      <c r="W159" s="161"/>
      <c r="X159" s="161"/>
      <c r="Y159" s="76" t="s">
        <v>234</v>
      </c>
      <c r="Z159" s="167" t="s">
        <v>379</v>
      </c>
      <c r="AA159" s="167" t="s">
        <v>378</v>
      </c>
      <c r="AB159" s="167" t="s">
        <v>378</v>
      </c>
      <c r="AC159" s="167" t="s">
        <v>378</v>
      </c>
      <c r="AD159" s="167" t="s">
        <v>378</v>
      </c>
      <c r="AE159" s="167" t="s">
        <v>378</v>
      </c>
      <c r="AF159" s="176" t="s">
        <v>378</v>
      </c>
      <c r="AG159" s="1">
        <f t="shared" si="4"/>
        <v>0</v>
      </c>
    </row>
    <row r="160" spans="2:33" ht="15" customHeight="1">
      <c r="B160" s="4"/>
      <c r="C160" s="4"/>
      <c r="D160" s="79"/>
      <c r="E160" s="79"/>
      <c r="F160" s="77"/>
      <c r="G160" s="76"/>
      <c r="H160" s="149"/>
      <c r="I160" s="149"/>
      <c r="J160" s="149"/>
      <c r="K160" s="149"/>
      <c r="L160" s="149"/>
      <c r="M160" s="149"/>
      <c r="N160" s="150"/>
      <c r="O160" s="151"/>
      <c r="P160" s="152"/>
      <c r="Q160" s="153"/>
      <c r="R160" s="154"/>
      <c r="S160" s="153"/>
      <c r="T160" s="154"/>
      <c r="U160" s="11"/>
      <c r="V160" s="161" t="s">
        <v>406</v>
      </c>
      <c r="W160" s="161"/>
      <c r="X160" s="161"/>
      <c r="Y160" s="76" t="s">
        <v>234</v>
      </c>
      <c r="Z160" s="167" t="s">
        <v>380</v>
      </c>
      <c r="AA160" s="167" t="s">
        <v>378</v>
      </c>
      <c r="AB160" s="167" t="s">
        <v>378</v>
      </c>
      <c r="AC160" s="167" t="s">
        <v>378</v>
      </c>
      <c r="AD160" s="167" t="s">
        <v>378</v>
      </c>
      <c r="AE160" s="167" t="s">
        <v>378</v>
      </c>
      <c r="AF160" s="176" t="s">
        <v>378</v>
      </c>
      <c r="AG160" s="1">
        <f t="shared" si="4"/>
        <v>0</v>
      </c>
    </row>
    <row r="161" spans="1:33" ht="15" customHeight="1">
      <c r="B161" s="4"/>
      <c r="C161" s="4"/>
      <c r="D161" s="79"/>
      <c r="E161" s="79"/>
      <c r="F161" s="77"/>
      <c r="G161" s="76"/>
      <c r="H161" s="149"/>
      <c r="I161" s="149"/>
      <c r="J161" s="149"/>
      <c r="K161" s="149"/>
      <c r="L161" s="149"/>
      <c r="M161" s="149"/>
      <c r="N161" s="150"/>
      <c r="O161" s="151"/>
      <c r="P161" s="152"/>
      <c r="Q161" s="153"/>
      <c r="R161" s="154"/>
      <c r="S161" s="153"/>
      <c r="T161" s="154"/>
      <c r="U161" s="11"/>
      <c r="V161" s="161" t="s">
        <v>406</v>
      </c>
      <c r="W161" s="161"/>
      <c r="X161" s="161"/>
      <c r="Y161" s="76" t="s">
        <v>250</v>
      </c>
      <c r="Z161" s="167" t="s">
        <v>381</v>
      </c>
      <c r="AA161" s="167" t="s">
        <v>381</v>
      </c>
      <c r="AB161" s="167" t="s">
        <v>381</v>
      </c>
      <c r="AC161" s="167" t="s">
        <v>381</v>
      </c>
      <c r="AD161" s="167" t="s">
        <v>381</v>
      </c>
      <c r="AE161" s="167" t="s">
        <v>381</v>
      </c>
      <c r="AF161" s="176" t="s">
        <v>381</v>
      </c>
      <c r="AG161" s="1">
        <f t="shared" si="4"/>
        <v>0</v>
      </c>
    </row>
    <row r="162" spans="1:33" ht="15" customHeight="1">
      <c r="B162" s="4"/>
      <c r="C162" s="4"/>
      <c r="D162" s="79"/>
      <c r="E162" s="79"/>
      <c r="F162" s="77"/>
      <c r="G162" s="76"/>
      <c r="H162" s="149"/>
      <c r="I162" s="149"/>
      <c r="J162" s="149"/>
      <c r="K162" s="149"/>
      <c r="L162" s="149"/>
      <c r="M162" s="149"/>
      <c r="N162" s="150"/>
      <c r="O162" s="151"/>
      <c r="P162" s="152"/>
      <c r="Q162" s="153"/>
      <c r="R162" s="154"/>
      <c r="S162" s="160"/>
      <c r="T162" s="160"/>
      <c r="U162" s="11"/>
      <c r="V162" s="161" t="s">
        <v>406</v>
      </c>
      <c r="W162" s="161"/>
      <c r="X162" s="161"/>
      <c r="Y162" s="76" t="s">
        <v>250</v>
      </c>
      <c r="Z162" s="167" t="s">
        <v>382</v>
      </c>
      <c r="AA162" s="167" t="s">
        <v>382</v>
      </c>
      <c r="AB162" s="167" t="s">
        <v>382</v>
      </c>
      <c r="AC162" s="167" t="s">
        <v>382</v>
      </c>
      <c r="AD162" s="167" t="s">
        <v>382</v>
      </c>
      <c r="AE162" s="167" t="s">
        <v>382</v>
      </c>
      <c r="AF162" s="176" t="s">
        <v>382</v>
      </c>
      <c r="AG162" s="1">
        <f t="shared" si="4"/>
        <v>0</v>
      </c>
    </row>
    <row r="163" spans="1:33" ht="12" customHeight="1">
      <c r="B163" s="157" t="s">
        <v>28</v>
      </c>
      <c r="C163" s="157"/>
      <c r="D163" s="157"/>
      <c r="E163" s="157"/>
      <c r="F163" s="157"/>
      <c r="G163" s="157"/>
      <c r="H163" s="157"/>
      <c r="I163" s="157"/>
      <c r="J163" s="157"/>
      <c r="K163" s="157"/>
      <c r="L163" s="157"/>
      <c r="M163" s="157"/>
      <c r="N163" s="22"/>
      <c r="O163" s="22"/>
      <c r="P163" s="22"/>
      <c r="Q163" s="158"/>
      <c r="R163" s="158"/>
      <c r="S163" s="158"/>
      <c r="T163" s="158"/>
      <c r="U163" s="23"/>
      <c r="V163" s="161" t="s">
        <v>406</v>
      </c>
      <c r="W163" s="161"/>
      <c r="X163" s="161"/>
      <c r="Y163" s="76" t="s">
        <v>250</v>
      </c>
      <c r="Z163" s="167" t="s">
        <v>383</v>
      </c>
      <c r="AA163" s="167" t="s">
        <v>383</v>
      </c>
      <c r="AB163" s="167" t="s">
        <v>383</v>
      </c>
      <c r="AC163" s="167" t="s">
        <v>383</v>
      </c>
      <c r="AD163" s="167" t="s">
        <v>383</v>
      </c>
      <c r="AE163" s="167" t="s">
        <v>383</v>
      </c>
      <c r="AF163" s="176" t="s">
        <v>383</v>
      </c>
      <c r="AG163" s="1">
        <f t="shared" si="4"/>
        <v>0</v>
      </c>
    </row>
    <row r="164" spans="1:33" ht="13.2">
      <c r="V164" s="161"/>
      <c r="W164" s="161"/>
      <c r="X164" s="161"/>
      <c r="Y164" s="76"/>
      <c r="Z164" s="167"/>
      <c r="AA164" s="167"/>
      <c r="AB164" s="167"/>
      <c r="AC164" s="167"/>
      <c r="AD164" s="167"/>
      <c r="AE164" s="167"/>
      <c r="AF164" s="176"/>
    </row>
    <row r="165" spans="1:33" ht="13.2">
      <c r="B165" s="26" t="s">
        <v>54</v>
      </c>
      <c r="C165" s="26"/>
      <c r="D165" s="26"/>
      <c r="E165" s="26"/>
      <c r="F165" s="26"/>
      <c r="G165" s="26"/>
      <c r="H165" s="26"/>
      <c r="I165" s="26"/>
      <c r="J165" s="26"/>
      <c r="K165" s="26"/>
      <c r="L165" s="26"/>
      <c r="M165" s="26"/>
      <c r="N165" s="26"/>
      <c r="O165" s="26"/>
      <c r="P165" s="26"/>
      <c r="Q165" s="26"/>
      <c r="R165" s="26"/>
      <c r="S165" s="26"/>
      <c r="T165" s="26"/>
      <c r="V165" s="161" t="s">
        <v>407</v>
      </c>
      <c r="W165" s="161"/>
      <c r="X165" s="161"/>
      <c r="Y165" s="76" t="s">
        <v>234</v>
      </c>
      <c r="Z165" s="167" t="s">
        <v>385</v>
      </c>
      <c r="AA165" s="167" t="s">
        <v>385</v>
      </c>
      <c r="AB165" s="167" t="s">
        <v>385</v>
      </c>
      <c r="AC165" s="167" t="s">
        <v>385</v>
      </c>
      <c r="AD165" s="167" t="s">
        <v>385</v>
      </c>
      <c r="AE165" s="167" t="s">
        <v>385</v>
      </c>
      <c r="AF165" s="176" t="s">
        <v>385</v>
      </c>
      <c r="AG165" s="1">
        <f t="shared" ref="AG165:AG175" si="5">COUNTIF($H$14:$H$162,Z165)</f>
        <v>0</v>
      </c>
    </row>
    <row r="166" spans="1:33" s="15" customFormat="1" ht="17.25" customHeight="1">
      <c r="A166" s="16"/>
      <c r="B166" s="117" t="s">
        <v>14</v>
      </c>
      <c r="C166" s="118"/>
      <c r="D166" s="119"/>
      <c r="E166" s="123" t="s">
        <v>58</v>
      </c>
      <c r="F166" s="186"/>
      <c r="G166" s="123" t="s">
        <v>17</v>
      </c>
      <c r="H166" s="125"/>
      <c r="I166" s="125"/>
      <c r="J166" s="117" t="s">
        <v>14</v>
      </c>
      <c r="K166" s="119"/>
      <c r="L166" s="123" t="s">
        <v>58</v>
      </c>
      <c r="M166" s="186"/>
      <c r="N166" s="123" t="s">
        <v>17</v>
      </c>
      <c r="O166" s="126"/>
      <c r="P166" s="61"/>
      <c r="Q166" s="27"/>
      <c r="R166" s="27"/>
      <c r="S166" s="27"/>
      <c r="T166" s="27"/>
      <c r="V166" s="161" t="s">
        <v>407</v>
      </c>
      <c r="W166" s="161"/>
      <c r="X166" s="161"/>
      <c r="Y166" s="76" t="s">
        <v>234</v>
      </c>
      <c r="Z166" s="167" t="s">
        <v>386</v>
      </c>
      <c r="AA166" s="167" t="s">
        <v>386</v>
      </c>
      <c r="AB166" s="167" t="s">
        <v>386</v>
      </c>
      <c r="AC166" s="167" t="s">
        <v>386</v>
      </c>
      <c r="AD166" s="167" t="s">
        <v>386</v>
      </c>
      <c r="AE166" s="167" t="s">
        <v>386</v>
      </c>
      <c r="AF166" s="176" t="s">
        <v>386</v>
      </c>
      <c r="AG166" s="1">
        <f t="shared" si="5"/>
        <v>0</v>
      </c>
    </row>
    <row r="167" spans="1:33" s="15" customFormat="1" ht="17.25" customHeight="1">
      <c r="A167" s="16"/>
      <c r="B167" s="120"/>
      <c r="C167" s="121"/>
      <c r="D167" s="122"/>
      <c r="E167" s="73" t="s">
        <v>59</v>
      </c>
      <c r="F167" s="73" t="s">
        <v>60</v>
      </c>
      <c r="G167" s="123" t="s">
        <v>15</v>
      </c>
      <c r="H167" s="126"/>
      <c r="I167" s="75" t="s">
        <v>16</v>
      </c>
      <c r="J167" s="120"/>
      <c r="K167" s="122"/>
      <c r="L167" s="73" t="s">
        <v>59</v>
      </c>
      <c r="M167" s="73" t="s">
        <v>60</v>
      </c>
      <c r="N167" s="74" t="s">
        <v>15</v>
      </c>
      <c r="O167" s="74" t="s">
        <v>16</v>
      </c>
      <c r="P167" s="61"/>
      <c r="Q167" s="27"/>
      <c r="R167" s="27"/>
      <c r="S167" s="27"/>
      <c r="T167" s="27"/>
      <c r="V167" s="161" t="s">
        <v>407</v>
      </c>
      <c r="W167" s="161"/>
      <c r="X167" s="161"/>
      <c r="Y167" s="76" t="s">
        <v>234</v>
      </c>
      <c r="Z167" s="167" t="s">
        <v>387</v>
      </c>
      <c r="AA167" s="167" t="s">
        <v>387</v>
      </c>
      <c r="AB167" s="167" t="s">
        <v>387</v>
      </c>
      <c r="AC167" s="167" t="s">
        <v>387</v>
      </c>
      <c r="AD167" s="167" t="s">
        <v>387</v>
      </c>
      <c r="AE167" s="167" t="s">
        <v>387</v>
      </c>
      <c r="AF167" s="176" t="s">
        <v>387</v>
      </c>
      <c r="AG167" s="1">
        <f t="shared" si="5"/>
        <v>0</v>
      </c>
    </row>
    <row r="168" spans="1:33" s="15" customFormat="1" ht="17.25" customHeight="1">
      <c r="A168" s="16"/>
      <c r="B168" s="106" t="s">
        <v>51</v>
      </c>
      <c r="C168" s="107"/>
      <c r="D168" s="108"/>
      <c r="E168" s="97">
        <f>SUMIFS($Q$14:$Q$162,$F$14:$F$162,"①",$G$14:$G$162,"○")</f>
        <v>0</v>
      </c>
      <c r="F168" s="97">
        <f>SUMIFS($Q$14:$Q$162,$F$14:$F$162,"①",$G$14:$G$162,"・")</f>
        <v>0</v>
      </c>
      <c r="G168" s="187">
        <f>SUMIFS($Q$14:$Q$162,$F$14:$F$162,"①",$O$14:$O$162,"&lt;&gt;拠点校指導教員")</f>
        <v>0</v>
      </c>
      <c r="H168" s="188">
        <f>SUMIFS($S$24:$S$172,$D$24:$D$172,"①",$O$24:$O$172,"&lt;&gt;拠点校指導教員")</f>
        <v>0</v>
      </c>
      <c r="I168" s="97">
        <f>SUMIFS($S$14:$S$162,$F$14:$F$162,"①",$O$14:$O$162,"&lt;&gt;拠点校指導教員")</f>
        <v>0</v>
      </c>
      <c r="J168" s="155" t="s">
        <v>408</v>
      </c>
      <c r="K168" s="156"/>
      <c r="L168" s="97">
        <f>SUMIFS($Q$14:$Q$162,$F$14:$F$162,"⑤",$G$14:$G$162,"○")</f>
        <v>0</v>
      </c>
      <c r="M168" s="97">
        <f>SUMIFS($Q$14:$Q$162,$F$14:$F$162,"⑤",$G$14:$G$162,"・")</f>
        <v>0</v>
      </c>
      <c r="N168" s="98">
        <f>SUMIFS($Q$14:$Q$162,$F$14:$F$162,"⑤",$O$14:$O$162,"&lt;&gt;拠点校指導教員")</f>
        <v>0</v>
      </c>
      <c r="O168" s="97">
        <f>SUMIFS($S$14:$S$162,$F$14:$F$162,"⑤",$O$14:$O$162,"&lt;&gt;拠点校指導教員")</f>
        <v>0</v>
      </c>
      <c r="P168" s="62"/>
      <c r="Q168" s="27"/>
      <c r="R168" s="27"/>
      <c r="S168" s="27"/>
      <c r="T168" s="27"/>
      <c r="V168" s="161" t="s">
        <v>407</v>
      </c>
      <c r="W168" s="161"/>
      <c r="X168" s="161"/>
      <c r="Y168" s="76" t="s">
        <v>234</v>
      </c>
      <c r="Z168" s="167" t="s">
        <v>388</v>
      </c>
      <c r="AA168" s="167" t="s">
        <v>388</v>
      </c>
      <c r="AB168" s="167" t="s">
        <v>388</v>
      </c>
      <c r="AC168" s="167" t="s">
        <v>388</v>
      </c>
      <c r="AD168" s="167" t="s">
        <v>388</v>
      </c>
      <c r="AE168" s="167" t="s">
        <v>388</v>
      </c>
      <c r="AF168" s="176" t="s">
        <v>388</v>
      </c>
      <c r="AG168" s="1">
        <f t="shared" si="5"/>
        <v>0</v>
      </c>
    </row>
    <row r="169" spans="1:33" s="15" customFormat="1" ht="17.25" customHeight="1">
      <c r="A169" s="16"/>
      <c r="B169" s="106" t="s">
        <v>25</v>
      </c>
      <c r="C169" s="107"/>
      <c r="D169" s="108"/>
      <c r="E169" s="97">
        <f>SUMIFS($Q$14:$Q$162,$F$14:$F$162,"②",$G$14:$G$162,"○")</f>
        <v>0</v>
      </c>
      <c r="F169" s="97">
        <f>SUMIFS($Q$14:$Q$162,$F$14:$F$162,"②",$G$14:$G$162,"・")</f>
        <v>0</v>
      </c>
      <c r="G169" s="187">
        <f>SUMIFS($Q$14:$Q$162,$F$14:$F$162,"②",$O$14:$O$162,"&lt;&gt;拠点校指導教員")</f>
        <v>0</v>
      </c>
      <c r="H169" s="188">
        <f>SUMIFS($S$24:$S$172,$D$24:$D$172,"②",$O$24:$O$172,"&lt;&gt;拠点校指導教員")</f>
        <v>0</v>
      </c>
      <c r="I169" s="97">
        <f>SUMIFS($S$14:$S$162,$F$14:$F$162,"②",$O$14:$O$162,"&lt;&gt;拠点校指導教員")</f>
        <v>0</v>
      </c>
      <c r="J169" s="106" t="s">
        <v>92</v>
      </c>
      <c r="K169" s="108"/>
      <c r="L169" s="97">
        <f>SUMIFS($Q$14:$Q$162,$F$14:$F$162,"⑥",$G$14:$G$162,"○")</f>
        <v>0</v>
      </c>
      <c r="M169" s="97">
        <f>SUMIFS($Q$14:$Q$162,$F$14:$F$162,"⑥",$G$14:$G$162,"・")</f>
        <v>0</v>
      </c>
      <c r="N169" s="98">
        <f>SUMIFS($Q$14:$Q$162,$F$14:$F$162,"⑥",$O$14:$O$162,"&lt;&gt;拠点校指導教員")</f>
        <v>0</v>
      </c>
      <c r="O169" s="97">
        <f>SUMIFS($S$14:$S$162,$F$14:$F$162,"⑥",$O$14:$O$162,"&lt;&gt;拠点校指導教員")</f>
        <v>0</v>
      </c>
      <c r="P169" s="62"/>
      <c r="Q169" s="27"/>
      <c r="R169" s="27"/>
      <c r="S169" s="27"/>
      <c r="T169" s="27"/>
      <c r="V169" s="161" t="s">
        <v>407</v>
      </c>
      <c r="W169" s="161"/>
      <c r="X169" s="161"/>
      <c r="Y169" s="76" t="s">
        <v>250</v>
      </c>
      <c r="Z169" s="167" t="s">
        <v>389</v>
      </c>
      <c r="AA169" s="167" t="s">
        <v>389</v>
      </c>
      <c r="AB169" s="167" t="s">
        <v>389</v>
      </c>
      <c r="AC169" s="167" t="s">
        <v>389</v>
      </c>
      <c r="AD169" s="167" t="s">
        <v>389</v>
      </c>
      <c r="AE169" s="167" t="s">
        <v>389</v>
      </c>
      <c r="AF169" s="176" t="s">
        <v>389</v>
      </c>
      <c r="AG169" s="1">
        <f t="shared" si="5"/>
        <v>0</v>
      </c>
    </row>
    <row r="170" spans="1:33" s="15" customFormat="1" ht="17.25" customHeight="1" thickBot="1">
      <c r="A170" s="16"/>
      <c r="B170" s="106" t="s">
        <v>26</v>
      </c>
      <c r="C170" s="107"/>
      <c r="D170" s="108"/>
      <c r="E170" s="97">
        <f>SUMIFS($Q$14:$Q$162,$F$14:$F$162,"③",$G$14:$G$162,"○")</f>
        <v>0</v>
      </c>
      <c r="F170" s="97">
        <f>SUMIFS($Q$14:$Q$162,$F$14:$F$162,"③",$G$14:$G$162,"・")</f>
        <v>0</v>
      </c>
      <c r="G170" s="187">
        <f>SUMIFS($Q$14:$Q$162,$F$14:$F$162,"③",$O$14:$O$162,"&lt;&gt;拠点校指導教員")</f>
        <v>0</v>
      </c>
      <c r="H170" s="188">
        <f>SUMIFS($S$24:$S$172,$D$24:$D$172,"③",$O$24:$O$172,"&lt;&gt;拠点校指導教員")</f>
        <v>0</v>
      </c>
      <c r="I170" s="97">
        <f>SUMIFS($S$14:$S$162,$F$14:$F$162,"③",$O$14:$O$162,"&lt;&gt;拠点校指導教員")</f>
        <v>0</v>
      </c>
      <c r="J170" s="115" t="s">
        <v>61</v>
      </c>
      <c r="K170" s="116"/>
      <c r="L170" s="97">
        <f>SUMIFS($Q$14:$Q$162,$F$14:$F$162,"⑦",$G$14:$G$162,"○")</f>
        <v>0</v>
      </c>
      <c r="M170" s="97">
        <f>SUMIFS($Q$14:$Q$162,$F$14:$F$162,"⑦",$G$14:$G$162,"・")</f>
        <v>0</v>
      </c>
      <c r="N170" s="99">
        <f>SUMIFS($Q$14:$Q$162,$F$14:$F$162,"⑦",$O$14:$O$162,"&lt;&gt;拠点校指導教員")</f>
        <v>0</v>
      </c>
      <c r="O170" s="97">
        <f>SUMIFS($S$14:$S$162,$F$14:$F$162,"⑦",$O$14:$O$162,"&lt;&gt;拠点校指導教員")</f>
        <v>0</v>
      </c>
      <c r="P170" s="62"/>
      <c r="Q170" s="27"/>
      <c r="R170" s="27"/>
      <c r="S170" s="27"/>
      <c r="T170" s="27"/>
      <c r="V170" s="161" t="s">
        <v>407</v>
      </c>
      <c r="W170" s="161"/>
      <c r="X170" s="161"/>
      <c r="Y170" s="76" t="s">
        <v>250</v>
      </c>
      <c r="Z170" s="167" t="s">
        <v>390</v>
      </c>
      <c r="AA170" s="167" t="s">
        <v>390</v>
      </c>
      <c r="AB170" s="167" t="s">
        <v>390</v>
      </c>
      <c r="AC170" s="167" t="s">
        <v>390</v>
      </c>
      <c r="AD170" s="167" t="s">
        <v>390</v>
      </c>
      <c r="AE170" s="167" t="s">
        <v>390</v>
      </c>
      <c r="AF170" s="176" t="s">
        <v>390</v>
      </c>
      <c r="AG170" s="1">
        <f t="shared" si="5"/>
        <v>0</v>
      </c>
    </row>
    <row r="171" spans="1:33" s="15" customFormat="1" ht="17.25" customHeight="1" thickBot="1">
      <c r="A171" s="16"/>
      <c r="B171" s="106" t="s">
        <v>105</v>
      </c>
      <c r="C171" s="107"/>
      <c r="D171" s="108"/>
      <c r="E171" s="97">
        <f>SUMIFS($Q$14:$Q$162,$F$14:$F$162,"④",$G$14:$G$162,"○")</f>
        <v>0</v>
      </c>
      <c r="F171" s="97">
        <f>SUMIFS($Q$14:$Q$162,$F$14:$F$162,"④",$G$14:$G$162,"・")</f>
        <v>0</v>
      </c>
      <c r="G171" s="187">
        <f>SUMIFS($Q$14:$Q$162,$F$14:$F$162,"④",$O$14:$O$162,"&lt;&gt;拠点校指導教員")</f>
        <v>0</v>
      </c>
      <c r="H171" s="188">
        <f>SUMIFS($S$24:$S$172,$D$24:$D$172,"④",$O$24:$O$172,"&lt;&gt;拠点校指導教員")</f>
        <v>0</v>
      </c>
      <c r="I171" s="97">
        <f>SUMIFS($S$14:$S$162,$F$14:$F$162,"④",$O$14:$O$162,"&lt;&gt;拠点校指導教員")</f>
        <v>0</v>
      </c>
      <c r="J171" s="106" t="s">
        <v>27</v>
      </c>
      <c r="K171" s="114"/>
      <c r="L171" s="28">
        <f>SUM(L168:L170,E168:E171)</f>
        <v>0</v>
      </c>
      <c r="M171" s="29">
        <f>SUM(M168:M170,F168:F171)</f>
        <v>0</v>
      </c>
      <c r="N171" s="31">
        <f>SUM(N168:N170,G168:H171)</f>
        <v>0</v>
      </c>
      <c r="O171" s="31">
        <f>SUM(O168:O170,I168:I171)</f>
        <v>0</v>
      </c>
      <c r="P171" s="62"/>
      <c r="Q171" s="27"/>
      <c r="R171" s="27"/>
      <c r="S171" s="27"/>
      <c r="T171" s="27"/>
      <c r="V171" s="161" t="s">
        <v>407</v>
      </c>
      <c r="W171" s="161"/>
      <c r="X171" s="161"/>
      <c r="Y171" s="76" t="s">
        <v>250</v>
      </c>
      <c r="Z171" s="167" t="s">
        <v>425</v>
      </c>
      <c r="AA171" s="167" t="s">
        <v>391</v>
      </c>
      <c r="AB171" s="167" t="s">
        <v>391</v>
      </c>
      <c r="AC171" s="167" t="s">
        <v>391</v>
      </c>
      <c r="AD171" s="167" t="s">
        <v>391</v>
      </c>
      <c r="AE171" s="167" t="s">
        <v>391</v>
      </c>
      <c r="AF171" s="176" t="s">
        <v>391</v>
      </c>
      <c r="AG171" s="1">
        <f t="shared" si="5"/>
        <v>0</v>
      </c>
    </row>
    <row r="172" spans="1:33" s="15" customFormat="1" ht="17.25" customHeight="1" thickBot="1">
      <c r="A172" s="16"/>
      <c r="B172" s="32"/>
      <c r="C172" s="33"/>
      <c r="D172" s="33"/>
      <c r="E172" s="34"/>
      <c r="F172" s="34"/>
      <c r="G172" s="34"/>
      <c r="H172" s="34"/>
      <c r="I172" s="34"/>
      <c r="J172" s="27"/>
      <c r="K172" s="27"/>
      <c r="L172" s="189">
        <f>SUM(L171:M171)</f>
        <v>0</v>
      </c>
      <c r="M172" s="190"/>
      <c r="N172" s="27"/>
      <c r="O172" s="27"/>
      <c r="P172" s="27"/>
      <c r="Q172" s="27"/>
      <c r="R172" s="27"/>
      <c r="S172" s="62"/>
      <c r="T172" s="27"/>
      <c r="V172" s="161" t="s">
        <v>407</v>
      </c>
      <c r="W172" s="161"/>
      <c r="X172" s="161"/>
      <c r="Y172" s="76" t="s">
        <v>250</v>
      </c>
      <c r="Z172" s="167" t="s">
        <v>392</v>
      </c>
      <c r="AA172" s="167" t="s">
        <v>392</v>
      </c>
      <c r="AB172" s="167" t="s">
        <v>392</v>
      </c>
      <c r="AC172" s="167" t="s">
        <v>392</v>
      </c>
      <c r="AD172" s="167" t="s">
        <v>392</v>
      </c>
      <c r="AE172" s="167" t="s">
        <v>392</v>
      </c>
      <c r="AF172" s="176" t="s">
        <v>392</v>
      </c>
      <c r="AG172" s="1">
        <f t="shared" si="5"/>
        <v>0</v>
      </c>
    </row>
    <row r="173" spans="1:33" ht="13.2">
      <c r="B173" s="26"/>
      <c r="C173" s="26"/>
      <c r="D173" s="26" t="s">
        <v>62</v>
      </c>
      <c r="E173" s="26"/>
      <c r="F173" s="26"/>
      <c r="G173" s="26"/>
      <c r="H173" s="26"/>
      <c r="I173" s="26"/>
      <c r="J173" s="100" t="s">
        <v>409</v>
      </c>
      <c r="K173" s="26"/>
      <c r="L173" s="70"/>
      <c r="M173" s="26"/>
      <c r="N173" s="26"/>
      <c r="O173" s="26"/>
      <c r="P173" s="26"/>
      <c r="Q173" s="26"/>
      <c r="R173" s="26"/>
      <c r="S173" s="26"/>
      <c r="T173" s="26"/>
      <c r="V173" s="161" t="s">
        <v>407</v>
      </c>
      <c r="W173" s="161"/>
      <c r="X173" s="161"/>
      <c r="Y173" s="76" t="s">
        <v>250</v>
      </c>
      <c r="Z173" s="167" t="s">
        <v>393</v>
      </c>
      <c r="AA173" s="167" t="s">
        <v>393</v>
      </c>
      <c r="AB173" s="167" t="s">
        <v>393</v>
      </c>
      <c r="AC173" s="167" t="s">
        <v>393</v>
      </c>
      <c r="AD173" s="167" t="s">
        <v>393</v>
      </c>
      <c r="AE173" s="167" t="s">
        <v>393</v>
      </c>
      <c r="AF173" s="176" t="s">
        <v>393</v>
      </c>
      <c r="AG173" s="1">
        <f t="shared" si="5"/>
        <v>0</v>
      </c>
    </row>
    <row r="174" spans="1:33" ht="13.2">
      <c r="L174" s="24"/>
      <c r="V174" s="161" t="s">
        <v>87</v>
      </c>
      <c r="W174" s="161"/>
      <c r="X174" s="161"/>
      <c r="Y174" s="76" t="s">
        <v>250</v>
      </c>
      <c r="Z174" s="167" t="s">
        <v>394</v>
      </c>
      <c r="AA174" s="167" t="s">
        <v>394</v>
      </c>
      <c r="AB174" s="167" t="s">
        <v>394</v>
      </c>
      <c r="AC174" s="167" t="s">
        <v>394</v>
      </c>
      <c r="AD174" s="167" t="s">
        <v>394</v>
      </c>
      <c r="AE174" s="167" t="s">
        <v>394</v>
      </c>
      <c r="AF174" s="176" t="s">
        <v>394</v>
      </c>
      <c r="AG174" s="1">
        <f t="shared" si="5"/>
        <v>0</v>
      </c>
    </row>
    <row r="175" spans="1:33" s="15" customFormat="1" ht="18" customHeight="1">
      <c r="A175" s="16"/>
      <c r="B175" s="1" t="s">
        <v>95</v>
      </c>
      <c r="C175" s="1"/>
      <c r="D175" s="1"/>
      <c r="E175" s="1"/>
      <c r="F175" s="1"/>
      <c r="G175" s="1"/>
      <c r="H175" s="1"/>
      <c r="I175" s="1"/>
      <c r="J175" s="1"/>
      <c r="K175" s="1"/>
      <c r="L175" s="1"/>
      <c r="M175" s="1"/>
      <c r="N175" s="1"/>
      <c r="O175" s="1"/>
      <c r="P175" s="1"/>
      <c r="Q175" s="1"/>
      <c r="R175" s="1"/>
      <c r="S175" s="1"/>
      <c r="T175" s="1"/>
      <c r="U175" s="1"/>
      <c r="V175" s="161"/>
      <c r="W175" s="161"/>
      <c r="X175" s="161"/>
      <c r="Y175" s="76"/>
      <c r="Z175" s="149"/>
      <c r="AA175" s="149" t="s">
        <v>394</v>
      </c>
      <c r="AB175" s="149" t="s">
        <v>394</v>
      </c>
      <c r="AC175" s="149" t="s">
        <v>394</v>
      </c>
      <c r="AD175" s="149" t="s">
        <v>394</v>
      </c>
      <c r="AE175" s="149" t="s">
        <v>394</v>
      </c>
      <c r="AF175" s="150" t="s">
        <v>394</v>
      </c>
      <c r="AG175" s="1">
        <f t="shared" si="5"/>
        <v>0</v>
      </c>
    </row>
    <row r="176" spans="1:33" s="15" customFormat="1" ht="32.25" customHeight="1">
      <c r="A176" s="16"/>
      <c r="B176" s="5"/>
      <c r="C176" s="173"/>
      <c r="D176" s="173"/>
      <c r="E176" s="173"/>
      <c r="F176" s="173"/>
      <c r="G176" s="173"/>
      <c r="H176" s="173"/>
      <c r="I176" s="173"/>
      <c r="J176" s="173"/>
      <c r="K176" s="173"/>
      <c r="L176" s="173"/>
      <c r="M176" s="173"/>
      <c r="N176" s="173"/>
      <c r="O176" s="173"/>
      <c r="P176" s="173"/>
      <c r="Q176" s="173"/>
      <c r="R176" s="173"/>
      <c r="S176" s="191"/>
      <c r="T176" s="1"/>
      <c r="U176" s="1"/>
      <c r="V176" s="161"/>
      <c r="W176" s="161"/>
      <c r="X176" s="161"/>
      <c r="Y176" s="76"/>
      <c r="Z176" s="149"/>
      <c r="AA176" s="149"/>
      <c r="AB176" s="149"/>
      <c r="AC176" s="149"/>
      <c r="AD176" s="149"/>
      <c r="AE176" s="149"/>
      <c r="AF176" s="150"/>
      <c r="AG176" s="1"/>
    </row>
    <row r="177" spans="1:37" s="15" customFormat="1" ht="32.25" customHeight="1">
      <c r="A177" s="16"/>
      <c r="B177" s="5"/>
      <c r="C177" s="173"/>
      <c r="D177" s="173"/>
      <c r="E177" s="173"/>
      <c r="F177" s="173"/>
      <c r="G177" s="173"/>
      <c r="H177" s="173"/>
      <c r="I177" s="173"/>
      <c r="J177" s="173"/>
      <c r="K177" s="173"/>
      <c r="L177" s="173"/>
      <c r="M177" s="173"/>
      <c r="N177" s="173"/>
      <c r="O177" s="173"/>
      <c r="P177" s="173"/>
      <c r="Q177" s="173"/>
      <c r="R177" s="173"/>
      <c r="S177" s="191"/>
      <c r="T177" s="1"/>
      <c r="U177" s="1"/>
      <c r="V177" s="1"/>
      <c r="X177" s="103"/>
      <c r="Y177" s="101"/>
      <c r="Z177" s="101"/>
      <c r="AA177" s="101"/>
      <c r="AB177" s="101"/>
      <c r="AC177" s="101"/>
      <c r="AD177" s="101"/>
      <c r="AE177" s="101"/>
      <c r="AF177" s="101"/>
      <c r="AG177" s="101"/>
      <c r="AH177" s="9"/>
      <c r="AI177" s="9"/>
      <c r="AJ177" s="9"/>
      <c r="AK177" s="9"/>
    </row>
    <row r="178" spans="1:37" ht="32.25" customHeight="1">
      <c r="B178" s="5"/>
      <c r="C178" s="173"/>
      <c r="D178" s="173"/>
      <c r="E178" s="173"/>
      <c r="F178" s="173"/>
      <c r="G178" s="173"/>
      <c r="H178" s="173"/>
      <c r="I178" s="173"/>
      <c r="J178" s="173"/>
      <c r="K178" s="173"/>
      <c r="L178" s="173"/>
      <c r="M178" s="173"/>
      <c r="N178" s="173"/>
      <c r="O178" s="173"/>
      <c r="P178" s="173"/>
      <c r="Q178" s="173"/>
      <c r="R178" s="173"/>
      <c r="S178" s="191"/>
      <c r="V178" s="15"/>
      <c r="X178" s="16"/>
      <c r="Y178" s="1"/>
    </row>
    <row r="179" spans="1:37" ht="32.25" customHeight="1">
      <c r="B179" s="5"/>
      <c r="C179" s="173"/>
      <c r="D179" s="173"/>
      <c r="E179" s="173"/>
      <c r="F179" s="173"/>
      <c r="G179" s="173"/>
      <c r="H179" s="173"/>
      <c r="I179" s="173"/>
      <c r="J179" s="173"/>
      <c r="K179" s="173"/>
      <c r="L179" s="173"/>
      <c r="M179" s="173"/>
      <c r="N179" s="173"/>
      <c r="O179" s="173"/>
      <c r="P179" s="173"/>
      <c r="Q179" s="173"/>
      <c r="R179" s="173"/>
      <c r="S179" s="191"/>
      <c r="V179" s="15"/>
      <c r="X179" s="16"/>
      <c r="Y179" s="1"/>
    </row>
    <row r="180" spans="1:37" ht="15.75" customHeight="1">
      <c r="B180" s="1" t="s">
        <v>33</v>
      </c>
      <c r="V180" s="15"/>
      <c r="X180" s="16"/>
      <c r="Y180" s="1"/>
    </row>
    <row r="181" spans="1:37" ht="39" customHeight="1">
      <c r="B181" s="5"/>
      <c r="C181" s="173"/>
      <c r="D181" s="173"/>
      <c r="E181" s="173"/>
      <c r="F181" s="173"/>
      <c r="G181" s="173"/>
      <c r="H181" s="173"/>
      <c r="I181" s="173"/>
      <c r="J181" s="173"/>
      <c r="K181" s="173"/>
      <c r="L181" s="173"/>
      <c r="M181" s="173"/>
      <c r="N181" s="173"/>
      <c r="O181" s="173"/>
      <c r="P181" s="173"/>
      <c r="Q181" s="173"/>
      <c r="R181" s="173"/>
      <c r="S181" s="191"/>
      <c r="V181" s="15"/>
      <c r="X181" s="16"/>
      <c r="Y181" s="1"/>
    </row>
    <row r="182" spans="1:37" ht="39" customHeight="1">
      <c r="B182" s="5"/>
      <c r="C182" s="173"/>
      <c r="D182" s="173"/>
      <c r="E182" s="173"/>
      <c r="F182" s="173"/>
      <c r="G182" s="173"/>
      <c r="H182" s="173"/>
      <c r="I182" s="173"/>
      <c r="J182" s="173"/>
      <c r="K182" s="173"/>
      <c r="L182" s="173"/>
      <c r="M182" s="173"/>
      <c r="N182" s="173"/>
      <c r="O182" s="173"/>
      <c r="P182" s="173"/>
      <c r="Q182" s="173"/>
      <c r="R182" s="173"/>
      <c r="S182" s="173"/>
      <c r="V182" s="15"/>
      <c r="X182" s="16"/>
      <c r="Y182" s="1"/>
    </row>
    <row r="183" spans="1:37" ht="39" customHeight="1">
      <c r="B183" s="5"/>
      <c r="C183" s="173"/>
      <c r="D183" s="173"/>
      <c r="E183" s="173"/>
      <c r="F183" s="173"/>
      <c r="G183" s="173"/>
      <c r="H183" s="173"/>
      <c r="I183" s="173"/>
      <c r="J183" s="173"/>
      <c r="K183" s="173"/>
      <c r="L183" s="173"/>
      <c r="M183" s="173"/>
      <c r="N183" s="173"/>
      <c r="O183" s="173"/>
      <c r="P183" s="173"/>
      <c r="Q183" s="173"/>
      <c r="R183" s="173"/>
      <c r="S183" s="173"/>
      <c r="V183" s="15"/>
      <c r="X183" s="16"/>
      <c r="Y183" s="1"/>
    </row>
    <row r="184" spans="1:37" ht="10.5" customHeight="1">
      <c r="B184" s="5"/>
      <c r="C184" s="82"/>
      <c r="D184" s="82"/>
      <c r="E184" s="82"/>
      <c r="F184" s="82"/>
      <c r="G184" s="82"/>
      <c r="H184" s="82"/>
      <c r="I184" s="82"/>
      <c r="J184" s="82"/>
      <c r="K184" s="82"/>
      <c r="L184" s="82"/>
      <c r="M184" s="82"/>
      <c r="N184" s="82"/>
      <c r="O184" s="82"/>
      <c r="P184" s="82"/>
      <c r="Q184" s="82"/>
      <c r="R184" s="82"/>
      <c r="S184" s="82"/>
      <c r="U184" s="13"/>
      <c r="V184" s="15"/>
      <c r="X184" s="16"/>
      <c r="Y184" s="1"/>
    </row>
    <row r="185" spans="1:37" ht="10.5" customHeight="1">
      <c r="B185" s="5"/>
      <c r="C185" s="82"/>
      <c r="D185" s="82"/>
      <c r="E185" s="82"/>
      <c r="F185" s="82"/>
      <c r="G185" s="82"/>
      <c r="H185" s="82"/>
      <c r="I185" s="82"/>
      <c r="J185" s="82"/>
      <c r="K185" s="82"/>
      <c r="L185" s="82"/>
      <c r="M185" s="82"/>
      <c r="N185" s="82"/>
      <c r="O185" s="82"/>
      <c r="P185" s="82"/>
      <c r="Q185" s="82"/>
      <c r="R185" s="82"/>
      <c r="S185" s="82"/>
      <c r="U185" s="13"/>
      <c r="V185" s="15"/>
      <c r="X185" s="16"/>
      <c r="Y185" s="1"/>
    </row>
    <row r="186" spans="1:37" ht="15" customHeight="1">
      <c r="B186" s="199" t="s">
        <v>34</v>
      </c>
      <c r="C186" s="199"/>
      <c r="D186" s="199"/>
      <c r="E186" s="199"/>
      <c r="F186" s="199"/>
      <c r="G186" s="199"/>
      <c r="H186" s="199"/>
      <c r="I186" s="199"/>
      <c r="J186" s="199"/>
      <c r="K186" s="199"/>
      <c r="L186" s="199"/>
      <c r="M186" s="199"/>
      <c r="N186" s="199"/>
      <c r="O186" s="199"/>
      <c r="P186" s="199"/>
      <c r="Q186" s="199"/>
      <c r="R186" s="199"/>
      <c r="S186" s="200"/>
      <c r="V186" s="15"/>
      <c r="X186" s="16"/>
      <c r="Y186" s="1"/>
    </row>
    <row r="187" spans="1:37">
      <c r="L187" s="24"/>
      <c r="Y187" s="1"/>
    </row>
    <row r="188" spans="1:37" ht="12.75" customHeight="1">
      <c r="B188" s="201"/>
      <c r="C188" s="202"/>
      <c r="D188" s="202"/>
      <c r="E188" s="202"/>
      <c r="F188" s="202"/>
      <c r="G188" s="202"/>
      <c r="H188" s="202"/>
      <c r="I188" s="202"/>
      <c r="J188" s="202"/>
      <c r="K188" s="202"/>
      <c r="L188" s="202"/>
      <c r="M188" s="202"/>
      <c r="N188" s="202"/>
      <c r="O188" s="202"/>
      <c r="P188" s="202"/>
      <c r="Q188" s="202"/>
      <c r="R188" s="202"/>
      <c r="S188" s="202"/>
      <c r="T188" s="202"/>
    </row>
    <row r="189" spans="1:37" ht="23.25" customHeight="1">
      <c r="B189" s="41" t="s">
        <v>49</v>
      </c>
      <c r="C189" s="42"/>
      <c r="D189" s="42"/>
      <c r="E189" s="42"/>
      <c r="F189" s="42"/>
      <c r="G189" s="42"/>
      <c r="H189" s="42"/>
      <c r="I189" s="42"/>
      <c r="J189" s="42"/>
      <c r="K189" s="42"/>
      <c r="L189" s="42"/>
      <c r="M189" s="42"/>
      <c r="N189" s="42"/>
      <c r="O189" s="42"/>
      <c r="P189" s="42"/>
      <c r="Q189" s="42"/>
      <c r="R189" s="42"/>
      <c r="S189" s="42"/>
      <c r="T189" s="42"/>
      <c r="V189" s="15"/>
      <c r="X189" s="16"/>
      <c r="Y189" s="1"/>
    </row>
    <row r="190" spans="1:37" ht="27" customHeight="1" thickBot="1">
      <c r="B190" s="203" t="s">
        <v>48</v>
      </c>
      <c r="C190" s="204"/>
      <c r="D190" s="204"/>
      <c r="E190" s="204"/>
      <c r="F190" s="204"/>
      <c r="G190" s="204"/>
      <c r="H190" s="204"/>
      <c r="I190" s="204"/>
      <c r="J190" s="204"/>
      <c r="K190" s="204"/>
      <c r="L190" s="204"/>
      <c r="M190" s="204"/>
      <c r="N190" s="204"/>
      <c r="O190" s="205"/>
      <c r="P190" s="206"/>
      <c r="Q190" s="206"/>
      <c r="R190" s="206"/>
      <c r="X190" s="16"/>
      <c r="Y190" s="1"/>
    </row>
    <row r="191" spans="1:37" ht="12" customHeight="1">
      <c r="B191" s="207"/>
      <c r="C191" s="208"/>
      <c r="D191" s="209"/>
      <c r="E191" s="213" t="s">
        <v>38</v>
      </c>
      <c r="F191" s="214"/>
      <c r="G191" s="214"/>
      <c r="H191" s="215"/>
      <c r="I191" s="219" t="s">
        <v>17</v>
      </c>
      <c r="J191" s="220"/>
      <c r="K191" s="220"/>
      <c r="L191" s="220"/>
      <c r="M191" s="220"/>
      <c r="N191" s="221"/>
      <c r="O191" s="222">
        <f ca="1">TODAY()</f>
        <v>45356</v>
      </c>
      <c r="P191" s="223"/>
      <c r="Q191" s="9"/>
      <c r="R191" s="15" t="s">
        <v>47</v>
      </c>
      <c r="S191" s="42"/>
      <c r="T191" s="42"/>
      <c r="W191" s="1"/>
      <c r="X191" s="1"/>
      <c r="Y191" s="1"/>
    </row>
    <row r="192" spans="1:37" ht="15" customHeight="1">
      <c r="B192" s="210"/>
      <c r="C192" s="211"/>
      <c r="D192" s="212"/>
      <c r="E192" s="216"/>
      <c r="F192" s="217"/>
      <c r="G192" s="217"/>
      <c r="H192" s="218"/>
      <c r="I192" s="224" t="s">
        <v>39</v>
      </c>
      <c r="J192" s="225"/>
      <c r="K192" s="226"/>
      <c r="L192" s="239" t="s">
        <v>40</v>
      </c>
      <c r="M192" s="225"/>
      <c r="N192" s="240"/>
      <c r="O192" s="15"/>
      <c r="P192" s="16"/>
      <c r="W192" s="1"/>
      <c r="X192" s="1"/>
      <c r="Y192" s="1"/>
    </row>
    <row r="193" spans="2:29" ht="15" customHeight="1" thickBot="1">
      <c r="B193" s="210"/>
      <c r="C193" s="211"/>
      <c r="D193" s="212"/>
      <c r="E193" s="43" t="s">
        <v>41</v>
      </c>
      <c r="F193" s="241" t="s">
        <v>42</v>
      </c>
      <c r="G193" s="242"/>
      <c r="H193" s="44" t="s">
        <v>43</v>
      </c>
      <c r="I193" s="45" t="s">
        <v>41</v>
      </c>
      <c r="J193" s="3" t="s">
        <v>42</v>
      </c>
      <c r="K193" s="3" t="s">
        <v>43</v>
      </c>
      <c r="L193" s="3" t="s">
        <v>41</v>
      </c>
      <c r="M193" s="3" t="s">
        <v>42</v>
      </c>
      <c r="N193" s="44" t="s">
        <v>43</v>
      </c>
      <c r="O193" s="15"/>
      <c r="P193" s="16"/>
      <c r="W193" s="1"/>
      <c r="X193" s="1"/>
      <c r="Y193" s="1"/>
    </row>
    <row r="194" spans="2:29" ht="15.75" customHeight="1" thickTop="1">
      <c r="B194" s="243" t="s">
        <v>44</v>
      </c>
      <c r="C194" s="244"/>
      <c r="D194" s="245"/>
      <c r="E194" s="46">
        <f>'R06_一人配置校方式指導計画（様式１-２）'!E177+'R06_一人配置校方式指導計画（様式１-２）'!F177</f>
        <v>0</v>
      </c>
      <c r="F194" s="246">
        <f>+E168+F168</f>
        <v>0</v>
      </c>
      <c r="G194" s="247"/>
      <c r="H194" s="47">
        <f>F194-E194</f>
        <v>0</v>
      </c>
      <c r="I194" s="48">
        <f>'R06_一人配置校方式指導計画（様式１-２）'!G177</f>
        <v>0</v>
      </c>
      <c r="J194" s="49">
        <f>+G168</f>
        <v>0</v>
      </c>
      <c r="K194" s="49">
        <f>J194-I194</f>
        <v>0</v>
      </c>
      <c r="L194" s="49">
        <f>'R06_一人配置校方式指導計画（様式１-２）'!I177</f>
        <v>0</v>
      </c>
      <c r="M194" s="49">
        <f>+I168</f>
        <v>0</v>
      </c>
      <c r="N194" s="47">
        <f>M194-L194</f>
        <v>0</v>
      </c>
      <c r="O194" s="15"/>
      <c r="P194" s="192"/>
      <c r="Q194" s="193"/>
      <c r="R194" s="193"/>
      <c r="S194" s="193"/>
      <c r="T194" s="50"/>
      <c r="U194" s="42"/>
      <c r="W194" s="1"/>
      <c r="X194" s="1"/>
      <c r="Y194" s="1"/>
    </row>
    <row r="195" spans="2:29">
      <c r="B195" s="194" t="s">
        <v>25</v>
      </c>
      <c r="C195" s="195"/>
      <c r="D195" s="196"/>
      <c r="E195" s="51">
        <f>'R06_一人配置校方式指導計画（様式１-２）'!E178+'R06_一人配置校方式指導計画（様式１-２）'!F178</f>
        <v>0</v>
      </c>
      <c r="F195" s="197">
        <f>+E169+F169</f>
        <v>0</v>
      </c>
      <c r="G195" s="198"/>
      <c r="H195" s="52">
        <f t="shared" ref="H195:H200" si="6">F195-E195</f>
        <v>0</v>
      </c>
      <c r="I195" s="53">
        <f>'R06_一人配置校方式指導計画（様式１-２）'!G178</f>
        <v>0</v>
      </c>
      <c r="J195" s="54">
        <f>+G169</f>
        <v>0</v>
      </c>
      <c r="K195" s="54">
        <f t="shared" ref="K195:K200" si="7">J195-I195</f>
        <v>0</v>
      </c>
      <c r="L195" s="54">
        <f>'R06_一人配置校方式指導計画（様式１-２）'!I178</f>
        <v>0</v>
      </c>
      <c r="M195" s="54">
        <f>+I169</f>
        <v>0</v>
      </c>
      <c r="N195" s="52">
        <f t="shared" ref="N195:N200" si="8">M195-L195</f>
        <v>0</v>
      </c>
      <c r="O195" s="15"/>
      <c r="P195" s="37"/>
      <c r="Q195" s="37"/>
      <c r="R195" s="37"/>
      <c r="S195" s="37"/>
      <c r="T195" s="37"/>
      <c r="U195" s="55"/>
      <c r="W195" s="1"/>
      <c r="X195" s="1"/>
      <c r="Y195" s="1"/>
    </row>
    <row r="196" spans="2:29">
      <c r="B196" s="194" t="s">
        <v>26</v>
      </c>
      <c r="C196" s="195"/>
      <c r="D196" s="196"/>
      <c r="E196" s="51">
        <f>'R06_一人配置校方式指導計画（様式１-２）'!E179+'R06_一人配置校方式指導計画（様式１-２）'!F179</f>
        <v>0</v>
      </c>
      <c r="F196" s="197">
        <f>+E170+F170</f>
        <v>0</v>
      </c>
      <c r="G196" s="198"/>
      <c r="H196" s="52">
        <f t="shared" si="6"/>
        <v>0</v>
      </c>
      <c r="I196" s="53">
        <f>'R06_一人配置校方式指導計画（様式１-２）'!G179</f>
        <v>0</v>
      </c>
      <c r="J196" s="54">
        <f>+G170</f>
        <v>0</v>
      </c>
      <c r="K196" s="54">
        <f t="shared" si="7"/>
        <v>0</v>
      </c>
      <c r="L196" s="54">
        <f>'R06_一人配置校方式指導計画（様式１-２）'!I179</f>
        <v>0</v>
      </c>
      <c r="M196" s="54">
        <f>+I170</f>
        <v>0</v>
      </c>
      <c r="N196" s="52">
        <f t="shared" si="8"/>
        <v>0</v>
      </c>
      <c r="O196" s="15"/>
      <c r="P196" s="37"/>
      <c r="Q196" s="55"/>
      <c r="R196" s="40"/>
      <c r="S196" s="40"/>
      <c r="T196" s="40"/>
      <c r="U196" s="40"/>
      <c r="W196" s="1"/>
      <c r="X196" s="1"/>
      <c r="Y196" s="1"/>
    </row>
    <row r="197" spans="2:29">
      <c r="B197" s="236" t="s">
        <v>105</v>
      </c>
      <c r="C197" s="237"/>
      <c r="D197" s="238"/>
      <c r="E197" s="51">
        <f>'R06_一人配置校方式指導計画（様式１-２）'!E180+'R06_一人配置校方式指導計画（様式１-２）'!F180</f>
        <v>0</v>
      </c>
      <c r="F197" s="197">
        <f>+E171+F171</f>
        <v>0</v>
      </c>
      <c r="G197" s="198"/>
      <c r="H197" s="52">
        <f t="shared" si="6"/>
        <v>0</v>
      </c>
      <c r="I197" s="53">
        <f>'R06_一人配置校方式指導計画（様式１-２）'!G180</f>
        <v>0</v>
      </c>
      <c r="J197" s="54">
        <f>+G171</f>
        <v>0</v>
      </c>
      <c r="K197" s="54">
        <f t="shared" si="7"/>
        <v>0</v>
      </c>
      <c r="L197" s="54">
        <f>'R06_一人配置校方式指導計画（様式１-２）'!I180</f>
        <v>0</v>
      </c>
      <c r="M197" s="54">
        <f>+I171</f>
        <v>0</v>
      </c>
      <c r="N197" s="52">
        <f t="shared" si="8"/>
        <v>0</v>
      </c>
      <c r="O197" s="15"/>
      <c r="P197" s="37"/>
      <c r="Q197" s="37"/>
      <c r="R197" s="37"/>
      <c r="S197" s="37"/>
      <c r="T197" s="50"/>
      <c r="U197" s="42"/>
      <c r="W197" s="1"/>
      <c r="X197" s="1"/>
      <c r="Y197" s="1"/>
    </row>
    <row r="198" spans="2:29">
      <c r="B198" s="194" t="s">
        <v>408</v>
      </c>
      <c r="C198" s="195"/>
      <c r="D198" s="196"/>
      <c r="E198" s="51">
        <f>'R06_一人配置校方式指導計画（様式１-２）'!L177+'R06_一人配置校方式指導計画（様式１-２）'!M177</f>
        <v>0</v>
      </c>
      <c r="F198" s="197">
        <f>+L168+M168</f>
        <v>0</v>
      </c>
      <c r="G198" s="198"/>
      <c r="H198" s="52">
        <f t="shared" si="6"/>
        <v>0</v>
      </c>
      <c r="I198" s="53">
        <f>'R06_一人配置校方式指導計画（様式１-２）'!N177</f>
        <v>0</v>
      </c>
      <c r="J198" s="54">
        <f>+N168</f>
        <v>0</v>
      </c>
      <c r="K198" s="54">
        <f t="shared" si="7"/>
        <v>0</v>
      </c>
      <c r="L198" s="54">
        <f>'R06_一人配置校方式指導計画（様式１-２）'!O177</f>
        <v>0</v>
      </c>
      <c r="M198" s="54">
        <f>+O168</f>
        <v>0</v>
      </c>
      <c r="N198" s="52">
        <f t="shared" si="8"/>
        <v>0</v>
      </c>
      <c r="O198" s="15"/>
      <c r="P198" s="37"/>
      <c r="Q198" s="55"/>
      <c r="R198" s="40"/>
      <c r="S198" s="40"/>
      <c r="T198" s="40"/>
      <c r="U198" s="40"/>
      <c r="W198" s="1"/>
      <c r="X198" s="1"/>
      <c r="Y198" s="1"/>
    </row>
    <row r="199" spans="2:29">
      <c r="B199" s="194" t="s">
        <v>92</v>
      </c>
      <c r="C199" s="195"/>
      <c r="D199" s="196"/>
      <c r="E199" s="51">
        <f>'R06_一人配置校方式指導計画（様式１-２）'!L178+'R06_一人配置校方式指導計画（様式１-２）'!M178</f>
        <v>0</v>
      </c>
      <c r="F199" s="197">
        <f>+L169+M169</f>
        <v>0</v>
      </c>
      <c r="G199" s="198"/>
      <c r="H199" s="52">
        <f t="shared" si="6"/>
        <v>0</v>
      </c>
      <c r="I199" s="53">
        <f>'R06_一人配置校方式指導計画（様式１-２）'!N178</f>
        <v>0</v>
      </c>
      <c r="J199" s="54">
        <f>+N169</f>
        <v>0</v>
      </c>
      <c r="K199" s="54">
        <f t="shared" si="7"/>
        <v>0</v>
      </c>
      <c r="L199" s="54">
        <f>'R06_一人配置校方式指導計画（様式１-２）'!O178</f>
        <v>0</v>
      </c>
      <c r="M199" s="54">
        <f>+O169</f>
        <v>0</v>
      </c>
      <c r="N199" s="52">
        <f t="shared" si="8"/>
        <v>0</v>
      </c>
      <c r="O199" s="15"/>
      <c r="P199" s="37"/>
      <c r="Q199" s="37"/>
      <c r="R199" s="37"/>
      <c r="S199" s="37"/>
      <c r="T199" s="50"/>
      <c r="U199" s="42"/>
      <c r="W199" s="1"/>
      <c r="X199" s="1"/>
      <c r="Y199" s="1"/>
    </row>
    <row r="200" spans="2:29">
      <c r="B200" s="194" t="s">
        <v>45</v>
      </c>
      <c r="C200" s="195"/>
      <c r="D200" s="196"/>
      <c r="E200" s="51">
        <f>'R06_一人配置校方式指導計画（様式１-２）'!L179+'R06_一人配置校方式指導計画（様式１-２）'!M179</f>
        <v>0</v>
      </c>
      <c r="F200" s="197">
        <f>+L170+M170</f>
        <v>0</v>
      </c>
      <c r="G200" s="198"/>
      <c r="H200" s="52">
        <f t="shared" si="6"/>
        <v>0</v>
      </c>
      <c r="I200" s="53">
        <f>'R06_一人配置校方式指導計画（様式１-２）'!N179</f>
        <v>0</v>
      </c>
      <c r="J200" s="54">
        <f>+N170</f>
        <v>0</v>
      </c>
      <c r="K200" s="54">
        <f t="shared" si="7"/>
        <v>0</v>
      </c>
      <c r="L200" s="54">
        <f>'R06_一人配置校方式指導計画（様式１-２）'!O179</f>
        <v>0</v>
      </c>
      <c r="M200" s="54">
        <f>+O170</f>
        <v>0</v>
      </c>
      <c r="N200" s="52">
        <f t="shared" si="8"/>
        <v>0</v>
      </c>
      <c r="O200" s="15"/>
      <c r="P200" s="37"/>
      <c r="Q200" s="55"/>
      <c r="R200" s="40"/>
      <c r="S200" s="40"/>
      <c r="T200" s="40"/>
      <c r="U200" s="40"/>
      <c r="W200" s="1"/>
      <c r="X200" s="1"/>
      <c r="Y200" s="1"/>
    </row>
    <row r="201" spans="2:29" ht="12.6" thickBot="1">
      <c r="B201" s="231" t="s">
        <v>46</v>
      </c>
      <c r="C201" s="232"/>
      <c r="D201" s="233"/>
      <c r="E201" s="56">
        <f>SUM(E194:E200)</f>
        <v>0</v>
      </c>
      <c r="F201" s="234">
        <f t="shared" ref="F201:N201" si="9">SUM(F194:F200)</f>
        <v>0</v>
      </c>
      <c r="G201" s="235">
        <f t="shared" si="9"/>
        <v>0</v>
      </c>
      <c r="H201" s="57">
        <f t="shared" si="9"/>
        <v>0</v>
      </c>
      <c r="I201" s="58">
        <f t="shared" si="9"/>
        <v>0</v>
      </c>
      <c r="J201" s="59">
        <f t="shared" si="9"/>
        <v>0</v>
      </c>
      <c r="K201" s="59">
        <f t="shared" si="9"/>
        <v>0</v>
      </c>
      <c r="L201" s="59">
        <f t="shared" si="9"/>
        <v>0</v>
      </c>
      <c r="M201" s="59">
        <f t="shared" si="9"/>
        <v>0</v>
      </c>
      <c r="N201" s="57">
        <f t="shared" si="9"/>
        <v>0</v>
      </c>
      <c r="O201" s="15"/>
      <c r="P201" s="37"/>
      <c r="Q201" s="37"/>
      <c r="R201" s="37"/>
      <c r="S201" s="37"/>
      <c r="T201" s="50"/>
      <c r="U201" s="42"/>
      <c r="W201" s="1"/>
      <c r="X201" s="1"/>
      <c r="Y201" s="1"/>
    </row>
    <row r="202" spans="2:29" ht="14.4">
      <c r="B202" s="60" t="s">
        <v>90</v>
      </c>
      <c r="V202" s="15"/>
      <c r="X202" s="37"/>
      <c r="Y202" s="55"/>
      <c r="Z202" s="40"/>
      <c r="AA202" s="40"/>
      <c r="AB202" s="40"/>
      <c r="AC202" s="40"/>
    </row>
    <row r="203" spans="2:29">
      <c r="V203" s="15"/>
      <c r="X203" s="16"/>
      <c r="Y203" s="1"/>
    </row>
    <row r="204" spans="2:29" ht="12.6" thickBot="1">
      <c r="V204" s="15"/>
      <c r="X204" s="16"/>
      <c r="Y204" s="1"/>
    </row>
    <row r="205" spans="2:29" ht="21" customHeight="1" thickBot="1">
      <c r="B205" s="139" t="s">
        <v>75</v>
      </c>
      <c r="C205" s="140"/>
      <c r="D205" s="140"/>
      <c r="E205" s="140"/>
      <c r="F205" s="140"/>
      <c r="G205" s="140"/>
      <c r="H205" s="141" t="s">
        <v>66</v>
      </c>
      <c r="I205" s="141"/>
      <c r="J205" s="141"/>
      <c r="K205" s="141"/>
      <c r="L205" s="141"/>
      <c r="M205" s="141"/>
      <c r="N205" s="141"/>
      <c r="O205" s="141"/>
      <c r="P205" s="141"/>
      <c r="Q205" s="141"/>
      <c r="R205" s="141"/>
      <c r="S205" s="141"/>
      <c r="T205" s="142"/>
    </row>
    <row r="206" spans="2:29" ht="21" customHeight="1" thickTop="1">
      <c r="B206" s="127" t="s">
        <v>35</v>
      </c>
      <c r="C206" s="128"/>
      <c r="D206" s="128"/>
      <c r="E206" s="128"/>
      <c r="F206" s="128"/>
      <c r="G206" s="129"/>
      <c r="H206" s="130" t="str">
        <f>IF(L172&lt;120,"注意！研修時間は１２０時間以上計画します。","研修時間は基準時数を満たしています。")</f>
        <v>注意！研修時間は１２０時間以上計画します。</v>
      </c>
      <c r="I206" s="131"/>
      <c r="J206" s="131"/>
      <c r="K206" s="131"/>
      <c r="L206" s="131"/>
      <c r="M206" s="131"/>
      <c r="N206" s="131"/>
      <c r="O206" s="131"/>
      <c r="P206" s="131"/>
      <c r="Q206" s="131"/>
      <c r="R206" s="131"/>
      <c r="S206" s="131"/>
      <c r="T206" s="132"/>
    </row>
    <row r="207" spans="2:29" ht="21" customHeight="1">
      <c r="B207" s="127" t="s">
        <v>36</v>
      </c>
      <c r="C207" s="128"/>
      <c r="D207" s="128"/>
      <c r="E207" s="128"/>
      <c r="F207" s="128"/>
      <c r="G207" s="129"/>
      <c r="H207" s="130" t="str">
        <f>IF(N171&lt;120,"注意！校内指導教員等の指導は１２０時間以上計画します。","校内指導教員等の指導は基準時数を満たしています。")</f>
        <v>注意！校内指導教員等の指導は１２０時間以上計画します。</v>
      </c>
      <c r="I207" s="229"/>
      <c r="J207" s="229"/>
      <c r="K207" s="229"/>
      <c r="L207" s="229"/>
      <c r="M207" s="229"/>
      <c r="N207" s="229"/>
      <c r="O207" s="229"/>
      <c r="P207" s="229"/>
      <c r="Q207" s="229"/>
      <c r="R207" s="229"/>
      <c r="S207" s="229"/>
      <c r="T207" s="230"/>
    </row>
    <row r="208" spans="2:29" ht="21" customHeight="1" thickBot="1">
      <c r="B208" s="133" t="s">
        <v>37</v>
      </c>
      <c r="C208" s="134"/>
      <c r="D208" s="134"/>
      <c r="E208" s="134"/>
      <c r="F208" s="134"/>
      <c r="G208" s="135"/>
      <c r="H208" s="136" t="str">
        <f>IF(O171&lt;150,"注意！校内指導教員等の準備まとめは１５０時間以上計画します。","校内指導教員等の準備・まとめは基準時数を満たしています。")</f>
        <v>注意！校内指導教員等の準備まとめは１５０時間以上計画します。</v>
      </c>
      <c r="I208" s="227"/>
      <c r="J208" s="227"/>
      <c r="K208" s="227"/>
      <c r="L208" s="227"/>
      <c r="M208" s="227"/>
      <c r="N208" s="227"/>
      <c r="O208" s="227"/>
      <c r="P208" s="227"/>
      <c r="Q208" s="227"/>
      <c r="R208" s="227"/>
      <c r="S208" s="227"/>
      <c r="T208" s="228"/>
    </row>
    <row r="210" spans="2:2">
      <c r="B210" s="25" t="s">
        <v>67</v>
      </c>
    </row>
  </sheetData>
  <sheetProtection insertRows="0" deleteRows="0" sort="0" autoFilter="0"/>
  <mergeCells count="974">
    <mergeCell ref="V170:X170"/>
    <mergeCell ref="Z170:AF170"/>
    <mergeCell ref="V176:X176"/>
    <mergeCell ref="Z176:AF176"/>
    <mergeCell ref="V171:X171"/>
    <mergeCell ref="Z171:AF171"/>
    <mergeCell ref="V172:X172"/>
    <mergeCell ref="Z172:AF172"/>
    <mergeCell ref="V173:X173"/>
    <mergeCell ref="Z173:AF173"/>
    <mergeCell ref="V174:X174"/>
    <mergeCell ref="Z174:AF174"/>
    <mergeCell ref="V175:X175"/>
    <mergeCell ref="Z175:AF175"/>
    <mergeCell ref="V165:X165"/>
    <mergeCell ref="Z165:AF165"/>
    <mergeCell ref="V166:X166"/>
    <mergeCell ref="Z166:AF166"/>
    <mergeCell ref="V167:X167"/>
    <mergeCell ref="Z167:AF167"/>
    <mergeCell ref="V168:X168"/>
    <mergeCell ref="Z168:AF168"/>
    <mergeCell ref="V169:X169"/>
    <mergeCell ref="Z169:AF169"/>
    <mergeCell ref="V160:X160"/>
    <mergeCell ref="Z160:AF160"/>
    <mergeCell ref="V161:X161"/>
    <mergeCell ref="Z161:AF161"/>
    <mergeCell ref="V162:X162"/>
    <mergeCell ref="Z162:AF162"/>
    <mergeCell ref="V163:X163"/>
    <mergeCell ref="Z163:AF163"/>
    <mergeCell ref="V164:X164"/>
    <mergeCell ref="Z164:AF164"/>
    <mergeCell ref="V155:X155"/>
    <mergeCell ref="Z155:AF155"/>
    <mergeCell ref="V156:X156"/>
    <mergeCell ref="Z156:AF156"/>
    <mergeCell ref="V157:X157"/>
    <mergeCell ref="Z157:AF157"/>
    <mergeCell ref="V158:X158"/>
    <mergeCell ref="Z158:AF158"/>
    <mergeCell ref="V159:X159"/>
    <mergeCell ref="Z159:AF159"/>
    <mergeCell ref="V150:X150"/>
    <mergeCell ref="Z150:AF150"/>
    <mergeCell ref="V151:X151"/>
    <mergeCell ref="Z151:AF151"/>
    <mergeCell ref="V152:X152"/>
    <mergeCell ref="Z152:AF152"/>
    <mergeCell ref="V153:X153"/>
    <mergeCell ref="Z153:AF153"/>
    <mergeCell ref="V154:X154"/>
    <mergeCell ref="Z154:AF154"/>
    <mergeCell ref="V145:X145"/>
    <mergeCell ref="Z145:AF145"/>
    <mergeCell ref="V146:X146"/>
    <mergeCell ref="Z146:AF146"/>
    <mergeCell ref="V147:X147"/>
    <mergeCell ref="Z147:AF147"/>
    <mergeCell ref="V148:X148"/>
    <mergeCell ref="Z148:AF148"/>
    <mergeCell ref="V149:X149"/>
    <mergeCell ref="Z149:AF149"/>
    <mergeCell ref="V140:X140"/>
    <mergeCell ref="Z140:AF140"/>
    <mergeCell ref="V141:X141"/>
    <mergeCell ref="Z141:AF141"/>
    <mergeCell ref="V142:X142"/>
    <mergeCell ref="Z142:AF142"/>
    <mergeCell ref="V143:X143"/>
    <mergeCell ref="Z143:AF143"/>
    <mergeCell ref="V144:X144"/>
    <mergeCell ref="Z144:AF144"/>
    <mergeCell ref="V135:X135"/>
    <mergeCell ref="Z135:AF135"/>
    <mergeCell ref="V136:X136"/>
    <mergeCell ref="Z136:AF136"/>
    <mergeCell ref="V137:X137"/>
    <mergeCell ref="Z137:AF137"/>
    <mergeCell ref="V138:X138"/>
    <mergeCell ref="Z138:AF138"/>
    <mergeCell ref="V139:X139"/>
    <mergeCell ref="Z139:AF139"/>
    <mergeCell ref="V130:X130"/>
    <mergeCell ref="Z130:AF130"/>
    <mergeCell ref="V131:X131"/>
    <mergeCell ref="Z131:AF131"/>
    <mergeCell ref="V132:X132"/>
    <mergeCell ref="Z132:AF132"/>
    <mergeCell ref="V133:X133"/>
    <mergeCell ref="Z133:AF133"/>
    <mergeCell ref="V134:X134"/>
    <mergeCell ref="Z134:AF134"/>
    <mergeCell ref="V122:X122"/>
    <mergeCell ref="Z122:AF122"/>
    <mergeCell ref="V123:X123"/>
    <mergeCell ref="Z123:AF123"/>
    <mergeCell ref="V127:X127"/>
    <mergeCell ref="Z127:AF127"/>
    <mergeCell ref="V128:X128"/>
    <mergeCell ref="Z128:AF128"/>
    <mergeCell ref="V129:X129"/>
    <mergeCell ref="Z129:AF129"/>
    <mergeCell ref="V125:X125"/>
    <mergeCell ref="Z125:AF125"/>
    <mergeCell ref="V126:X126"/>
    <mergeCell ref="Z126:AF126"/>
    <mergeCell ref="V117:X117"/>
    <mergeCell ref="Z117:AF117"/>
    <mergeCell ref="V118:X118"/>
    <mergeCell ref="Z118:AF118"/>
    <mergeCell ref="V119:X119"/>
    <mergeCell ref="Z119:AF119"/>
    <mergeCell ref="V120:X120"/>
    <mergeCell ref="Z120:AF120"/>
    <mergeCell ref="V121:X121"/>
    <mergeCell ref="Z121:AF121"/>
    <mergeCell ref="V112:X112"/>
    <mergeCell ref="Z112:AF112"/>
    <mergeCell ref="V113:X113"/>
    <mergeCell ref="Z113:AF113"/>
    <mergeCell ref="V114:X114"/>
    <mergeCell ref="Z114:AF114"/>
    <mergeCell ref="V115:X115"/>
    <mergeCell ref="Z115:AF115"/>
    <mergeCell ref="V116:X116"/>
    <mergeCell ref="Z116:AF116"/>
    <mergeCell ref="V107:X107"/>
    <mergeCell ref="Z107:AF107"/>
    <mergeCell ref="V108:X108"/>
    <mergeCell ref="Z108:AF108"/>
    <mergeCell ref="V109:X109"/>
    <mergeCell ref="Z109:AF109"/>
    <mergeCell ref="V110:X110"/>
    <mergeCell ref="Z110:AF110"/>
    <mergeCell ref="V111:X111"/>
    <mergeCell ref="Z111:AF111"/>
    <mergeCell ref="V102:X102"/>
    <mergeCell ref="Z102:AF102"/>
    <mergeCell ref="V103:X103"/>
    <mergeCell ref="Z103:AF103"/>
    <mergeCell ref="V104:X104"/>
    <mergeCell ref="Z104:AF104"/>
    <mergeCell ref="V105:X105"/>
    <mergeCell ref="Z105:AF105"/>
    <mergeCell ref="V106:X106"/>
    <mergeCell ref="Z106:AF106"/>
    <mergeCell ref="V97:X97"/>
    <mergeCell ref="Z97:AF97"/>
    <mergeCell ref="V98:X98"/>
    <mergeCell ref="Z98:AF98"/>
    <mergeCell ref="V99:X99"/>
    <mergeCell ref="Z99:AF99"/>
    <mergeCell ref="V100:X100"/>
    <mergeCell ref="Z100:AF100"/>
    <mergeCell ref="V101:X101"/>
    <mergeCell ref="Z101:AF101"/>
    <mergeCell ref="V92:X92"/>
    <mergeCell ref="Z92:AF92"/>
    <mergeCell ref="V93:X93"/>
    <mergeCell ref="Z93:AF93"/>
    <mergeCell ref="V94:X94"/>
    <mergeCell ref="Z94:AF94"/>
    <mergeCell ref="V95:X95"/>
    <mergeCell ref="Z95:AF95"/>
    <mergeCell ref="V96:X96"/>
    <mergeCell ref="Z96:AF96"/>
    <mergeCell ref="V87:X87"/>
    <mergeCell ref="Z87:AF87"/>
    <mergeCell ref="V88:X88"/>
    <mergeCell ref="Z88:AF88"/>
    <mergeCell ref="V89:X89"/>
    <mergeCell ref="Z89:AF89"/>
    <mergeCell ref="V90:X90"/>
    <mergeCell ref="Z90:AF90"/>
    <mergeCell ref="V91:X91"/>
    <mergeCell ref="Z91:AF91"/>
    <mergeCell ref="V82:X82"/>
    <mergeCell ref="Z82:AF82"/>
    <mergeCell ref="V83:X83"/>
    <mergeCell ref="Z83:AF83"/>
    <mergeCell ref="V84:X84"/>
    <mergeCell ref="Z84:AF84"/>
    <mergeCell ref="V85:X85"/>
    <mergeCell ref="Z85:AF85"/>
    <mergeCell ref="V86:X86"/>
    <mergeCell ref="Z86:AF86"/>
    <mergeCell ref="V77:X77"/>
    <mergeCell ref="Z77:AF77"/>
    <mergeCell ref="V78:X78"/>
    <mergeCell ref="Z78:AF78"/>
    <mergeCell ref="V79:X79"/>
    <mergeCell ref="Z79:AF79"/>
    <mergeCell ref="V80:X80"/>
    <mergeCell ref="Z80:AF80"/>
    <mergeCell ref="V81:X81"/>
    <mergeCell ref="Z81:AF81"/>
    <mergeCell ref="V72:X72"/>
    <mergeCell ref="Z72:AF72"/>
    <mergeCell ref="V73:X73"/>
    <mergeCell ref="Z73:AF73"/>
    <mergeCell ref="V74:X74"/>
    <mergeCell ref="Z74:AF74"/>
    <mergeCell ref="V75:X75"/>
    <mergeCell ref="Z75:AF75"/>
    <mergeCell ref="V76:X76"/>
    <mergeCell ref="Z76:AF76"/>
    <mergeCell ref="V67:X67"/>
    <mergeCell ref="Z67:AF67"/>
    <mergeCell ref="V68:X68"/>
    <mergeCell ref="Z68:AF68"/>
    <mergeCell ref="V69:X69"/>
    <mergeCell ref="Z69:AF69"/>
    <mergeCell ref="V70:X70"/>
    <mergeCell ref="Z70:AF70"/>
    <mergeCell ref="V71:X71"/>
    <mergeCell ref="Z71:AF71"/>
    <mergeCell ref="V62:X62"/>
    <mergeCell ref="Z62:AF62"/>
    <mergeCell ref="V63:X63"/>
    <mergeCell ref="Z63:AF63"/>
    <mergeCell ref="V64:X64"/>
    <mergeCell ref="Z64:AF64"/>
    <mergeCell ref="V65:X65"/>
    <mergeCell ref="Z65:AF65"/>
    <mergeCell ref="V66:X66"/>
    <mergeCell ref="Z66:AF66"/>
    <mergeCell ref="V57:X57"/>
    <mergeCell ref="Z57:AF57"/>
    <mergeCell ref="V58:X58"/>
    <mergeCell ref="Z58:AF58"/>
    <mergeCell ref="V59:X59"/>
    <mergeCell ref="Z59:AF59"/>
    <mergeCell ref="V60:X60"/>
    <mergeCell ref="Z60:AF60"/>
    <mergeCell ref="V61:X61"/>
    <mergeCell ref="Z61:AF61"/>
    <mergeCell ref="V52:X52"/>
    <mergeCell ref="Z52:AF52"/>
    <mergeCell ref="V53:X53"/>
    <mergeCell ref="Z53:AF53"/>
    <mergeCell ref="V54:X54"/>
    <mergeCell ref="Z54:AF54"/>
    <mergeCell ref="V55:X55"/>
    <mergeCell ref="Z55:AF55"/>
    <mergeCell ref="V56:X56"/>
    <mergeCell ref="Z56:AF56"/>
    <mergeCell ref="V47:X47"/>
    <mergeCell ref="Z47:AF47"/>
    <mergeCell ref="V48:X48"/>
    <mergeCell ref="Z48:AF48"/>
    <mergeCell ref="V49:X49"/>
    <mergeCell ref="Z49:AF49"/>
    <mergeCell ref="V50:X50"/>
    <mergeCell ref="Z50:AF50"/>
    <mergeCell ref="V51:X51"/>
    <mergeCell ref="Z51:AF51"/>
    <mergeCell ref="V42:X42"/>
    <mergeCell ref="Z42:AF42"/>
    <mergeCell ref="V43:X43"/>
    <mergeCell ref="Z43:AF43"/>
    <mergeCell ref="V44:X44"/>
    <mergeCell ref="Z44:AF44"/>
    <mergeCell ref="V45:X45"/>
    <mergeCell ref="Z45:AF45"/>
    <mergeCell ref="V46:X46"/>
    <mergeCell ref="Z46:AF46"/>
    <mergeCell ref="V37:X37"/>
    <mergeCell ref="Z37:AF37"/>
    <mergeCell ref="V38:X38"/>
    <mergeCell ref="Z38:AF38"/>
    <mergeCell ref="V39:X39"/>
    <mergeCell ref="Z39:AF39"/>
    <mergeCell ref="V40:X40"/>
    <mergeCell ref="Z40:AF40"/>
    <mergeCell ref="V41:X41"/>
    <mergeCell ref="Z41:AF41"/>
    <mergeCell ref="V32:X32"/>
    <mergeCell ref="Z32:AF32"/>
    <mergeCell ref="V33:X33"/>
    <mergeCell ref="Z33:AF33"/>
    <mergeCell ref="V34:X34"/>
    <mergeCell ref="Z34:AF34"/>
    <mergeCell ref="V35:X35"/>
    <mergeCell ref="Z35:AF35"/>
    <mergeCell ref="V36:X36"/>
    <mergeCell ref="Z36:AF36"/>
    <mergeCell ref="V27:X27"/>
    <mergeCell ref="Z27:AF27"/>
    <mergeCell ref="V28:X28"/>
    <mergeCell ref="Z28:AF28"/>
    <mergeCell ref="V29:X29"/>
    <mergeCell ref="Z29:AF29"/>
    <mergeCell ref="V30:X30"/>
    <mergeCell ref="Z30:AF30"/>
    <mergeCell ref="V31:X31"/>
    <mergeCell ref="Z31:AF31"/>
    <mergeCell ref="B196:D196"/>
    <mergeCell ref="F196:G196"/>
    <mergeCell ref="B197:D197"/>
    <mergeCell ref="F197:G197"/>
    <mergeCell ref="B198:D198"/>
    <mergeCell ref="F198:G198"/>
    <mergeCell ref="L192:N192"/>
    <mergeCell ref="F193:G193"/>
    <mergeCell ref="B194:D194"/>
    <mergeCell ref="F194:G194"/>
    <mergeCell ref="B208:G208"/>
    <mergeCell ref="H208:T208"/>
    <mergeCell ref="B205:G205"/>
    <mergeCell ref="H205:T205"/>
    <mergeCell ref="B206:G206"/>
    <mergeCell ref="H206:T206"/>
    <mergeCell ref="B207:G207"/>
    <mergeCell ref="H207:T207"/>
    <mergeCell ref="B199:D199"/>
    <mergeCell ref="F199:G199"/>
    <mergeCell ref="B200:D200"/>
    <mergeCell ref="F200:G200"/>
    <mergeCell ref="B201:D201"/>
    <mergeCell ref="F201:G201"/>
    <mergeCell ref="P194:S194"/>
    <mergeCell ref="B195:D195"/>
    <mergeCell ref="F195:G195"/>
    <mergeCell ref="C182:S182"/>
    <mergeCell ref="C183:S183"/>
    <mergeCell ref="B186:S186"/>
    <mergeCell ref="B188:T188"/>
    <mergeCell ref="B190:R190"/>
    <mergeCell ref="B191:D193"/>
    <mergeCell ref="E191:H192"/>
    <mergeCell ref="I191:N191"/>
    <mergeCell ref="O191:P191"/>
    <mergeCell ref="I192:K192"/>
    <mergeCell ref="L172:M172"/>
    <mergeCell ref="C176:S176"/>
    <mergeCell ref="C177:S177"/>
    <mergeCell ref="C178:S178"/>
    <mergeCell ref="C179:S179"/>
    <mergeCell ref="C181:S181"/>
    <mergeCell ref="B170:D170"/>
    <mergeCell ref="G170:H170"/>
    <mergeCell ref="J170:K170"/>
    <mergeCell ref="B171:D171"/>
    <mergeCell ref="G171:H171"/>
    <mergeCell ref="J171:K171"/>
    <mergeCell ref="B168:D168"/>
    <mergeCell ref="G168:H168"/>
    <mergeCell ref="J168:K168"/>
    <mergeCell ref="B169:D169"/>
    <mergeCell ref="G169:H169"/>
    <mergeCell ref="J169:K169"/>
    <mergeCell ref="B166:D167"/>
    <mergeCell ref="E166:F166"/>
    <mergeCell ref="G166:I166"/>
    <mergeCell ref="J166:K167"/>
    <mergeCell ref="L166:M166"/>
    <mergeCell ref="N166:O166"/>
    <mergeCell ref="G167:H167"/>
    <mergeCell ref="H162:N162"/>
    <mergeCell ref="O162:P162"/>
    <mergeCell ref="Q162:R162"/>
    <mergeCell ref="S162:T162"/>
    <mergeCell ref="B163:M163"/>
    <mergeCell ref="Q163:R163"/>
    <mergeCell ref="S163:T163"/>
    <mergeCell ref="H160:N160"/>
    <mergeCell ref="O160:P160"/>
    <mergeCell ref="Q160:R160"/>
    <mergeCell ref="S160:T160"/>
    <mergeCell ref="H161:N161"/>
    <mergeCell ref="O161:P161"/>
    <mergeCell ref="Q161:R161"/>
    <mergeCell ref="S161:T161"/>
    <mergeCell ref="H158:N158"/>
    <mergeCell ref="O158:P158"/>
    <mergeCell ref="Q158:R158"/>
    <mergeCell ref="S158:T158"/>
    <mergeCell ref="H159:N159"/>
    <mergeCell ref="O159:P159"/>
    <mergeCell ref="Q159:R159"/>
    <mergeCell ref="S159:T159"/>
    <mergeCell ref="H153:N153"/>
    <mergeCell ref="O153:P153"/>
    <mergeCell ref="Q153:R153"/>
    <mergeCell ref="S153:T153"/>
    <mergeCell ref="H156:N156"/>
    <mergeCell ref="O156:P156"/>
    <mergeCell ref="Q156:R156"/>
    <mergeCell ref="S156:T156"/>
    <mergeCell ref="H157:N157"/>
    <mergeCell ref="O157:P157"/>
    <mergeCell ref="Q157:R157"/>
    <mergeCell ref="S157:T157"/>
    <mergeCell ref="H154:N154"/>
    <mergeCell ref="O154:P154"/>
    <mergeCell ref="Q154:R154"/>
    <mergeCell ref="S154:T154"/>
    <mergeCell ref="H155:N155"/>
    <mergeCell ref="O155:P155"/>
    <mergeCell ref="Q155:R155"/>
    <mergeCell ref="S155:T155"/>
    <mergeCell ref="H150:N150"/>
    <mergeCell ref="O150:P150"/>
    <mergeCell ref="Q150:R150"/>
    <mergeCell ref="S150:T150"/>
    <mergeCell ref="H151:N151"/>
    <mergeCell ref="O151:P151"/>
    <mergeCell ref="Q151:R151"/>
    <mergeCell ref="S151:T151"/>
    <mergeCell ref="H152:N152"/>
    <mergeCell ref="O152:P152"/>
    <mergeCell ref="Q152:R152"/>
    <mergeCell ref="S152:T152"/>
    <mergeCell ref="H148:N148"/>
    <mergeCell ref="O148:P148"/>
    <mergeCell ref="Q148:R148"/>
    <mergeCell ref="S148:T148"/>
    <mergeCell ref="H149:N149"/>
    <mergeCell ref="O149:P149"/>
    <mergeCell ref="Q149:R149"/>
    <mergeCell ref="S149:T149"/>
    <mergeCell ref="H146:N146"/>
    <mergeCell ref="O146:P146"/>
    <mergeCell ref="Q146:R146"/>
    <mergeCell ref="S146:T146"/>
    <mergeCell ref="H147:N147"/>
    <mergeCell ref="O147:P147"/>
    <mergeCell ref="Q147:R147"/>
    <mergeCell ref="S147:T147"/>
    <mergeCell ref="H144:N144"/>
    <mergeCell ref="O144:P144"/>
    <mergeCell ref="Q144:R144"/>
    <mergeCell ref="S144:T144"/>
    <mergeCell ref="H145:N145"/>
    <mergeCell ref="O145:P145"/>
    <mergeCell ref="Q145:R145"/>
    <mergeCell ref="S145:T145"/>
    <mergeCell ref="H142:N142"/>
    <mergeCell ref="O142:P142"/>
    <mergeCell ref="Q142:R142"/>
    <mergeCell ref="S142:T142"/>
    <mergeCell ref="H143:N143"/>
    <mergeCell ref="O143:P143"/>
    <mergeCell ref="Q143:R143"/>
    <mergeCell ref="S143:T143"/>
    <mergeCell ref="H140:N140"/>
    <mergeCell ref="O140:P140"/>
    <mergeCell ref="Q140:R140"/>
    <mergeCell ref="S140:T140"/>
    <mergeCell ref="H141:N141"/>
    <mergeCell ref="O141:P141"/>
    <mergeCell ref="Q141:R141"/>
    <mergeCell ref="S141:T141"/>
    <mergeCell ref="H138:N138"/>
    <mergeCell ref="O138:P138"/>
    <mergeCell ref="Q138:R138"/>
    <mergeCell ref="S138:T138"/>
    <mergeCell ref="H139:N139"/>
    <mergeCell ref="O139:P139"/>
    <mergeCell ref="Q139:R139"/>
    <mergeCell ref="S139:T139"/>
    <mergeCell ref="H136:N136"/>
    <mergeCell ref="O136:P136"/>
    <mergeCell ref="Q136:R136"/>
    <mergeCell ref="S136:T136"/>
    <mergeCell ref="H137:N137"/>
    <mergeCell ref="O137:P137"/>
    <mergeCell ref="Q137:R137"/>
    <mergeCell ref="S137:T137"/>
    <mergeCell ref="H134:N134"/>
    <mergeCell ref="O134:P134"/>
    <mergeCell ref="Q134:R134"/>
    <mergeCell ref="S134:T134"/>
    <mergeCell ref="H135:N135"/>
    <mergeCell ref="O135:P135"/>
    <mergeCell ref="Q135:R135"/>
    <mergeCell ref="S135:T135"/>
    <mergeCell ref="H132:N132"/>
    <mergeCell ref="O132:P132"/>
    <mergeCell ref="Q132:R132"/>
    <mergeCell ref="S132:T132"/>
    <mergeCell ref="H133:N133"/>
    <mergeCell ref="O133:P133"/>
    <mergeCell ref="Q133:R133"/>
    <mergeCell ref="S133:T133"/>
    <mergeCell ref="H130:N130"/>
    <mergeCell ref="O130:P130"/>
    <mergeCell ref="Q130:R130"/>
    <mergeCell ref="S130:T130"/>
    <mergeCell ref="H131:N131"/>
    <mergeCell ref="O131:P131"/>
    <mergeCell ref="Q131:R131"/>
    <mergeCell ref="S131:T131"/>
    <mergeCell ref="H128:N128"/>
    <mergeCell ref="O128:P128"/>
    <mergeCell ref="Q128:R128"/>
    <mergeCell ref="S128:T128"/>
    <mergeCell ref="H129:N129"/>
    <mergeCell ref="O129:P129"/>
    <mergeCell ref="Q129:R129"/>
    <mergeCell ref="S129:T129"/>
    <mergeCell ref="H123:N123"/>
    <mergeCell ref="O123:P123"/>
    <mergeCell ref="Q123:R123"/>
    <mergeCell ref="S123:T123"/>
    <mergeCell ref="H127:N127"/>
    <mergeCell ref="O127:P127"/>
    <mergeCell ref="Q127:R127"/>
    <mergeCell ref="S127:T127"/>
    <mergeCell ref="H125:N125"/>
    <mergeCell ref="O125:P125"/>
    <mergeCell ref="Q125:R125"/>
    <mergeCell ref="S125:T125"/>
    <mergeCell ref="H126:N126"/>
    <mergeCell ref="O126:P126"/>
    <mergeCell ref="Q126:R126"/>
    <mergeCell ref="S126:T126"/>
    <mergeCell ref="H121:N121"/>
    <mergeCell ref="O121:P121"/>
    <mergeCell ref="Q121:R121"/>
    <mergeCell ref="S121:T121"/>
    <mergeCell ref="H122:N122"/>
    <mergeCell ref="O122:P122"/>
    <mergeCell ref="Q122:R122"/>
    <mergeCell ref="S122:T122"/>
    <mergeCell ref="H119:N119"/>
    <mergeCell ref="O119:P119"/>
    <mergeCell ref="Q119:R119"/>
    <mergeCell ref="S119:T119"/>
    <mergeCell ref="H120:N120"/>
    <mergeCell ref="O120:P120"/>
    <mergeCell ref="Q120:R120"/>
    <mergeCell ref="S120:T120"/>
    <mergeCell ref="H117:N117"/>
    <mergeCell ref="O117:P117"/>
    <mergeCell ref="Q117:R117"/>
    <mergeCell ref="S117:T117"/>
    <mergeCell ref="H118:N118"/>
    <mergeCell ref="O118:P118"/>
    <mergeCell ref="Q118:R118"/>
    <mergeCell ref="S118:T118"/>
    <mergeCell ref="H115:N115"/>
    <mergeCell ref="O115:P115"/>
    <mergeCell ref="Q115:R115"/>
    <mergeCell ref="S115:T115"/>
    <mergeCell ref="H116:N116"/>
    <mergeCell ref="O116:P116"/>
    <mergeCell ref="Q116:R116"/>
    <mergeCell ref="S116:T116"/>
    <mergeCell ref="H113:N113"/>
    <mergeCell ref="O113:P113"/>
    <mergeCell ref="Q113:R113"/>
    <mergeCell ref="S113:T113"/>
    <mergeCell ref="H114:N114"/>
    <mergeCell ref="O114:P114"/>
    <mergeCell ref="Q114:R114"/>
    <mergeCell ref="S114:T114"/>
    <mergeCell ref="H111:N111"/>
    <mergeCell ref="O111:P111"/>
    <mergeCell ref="Q111:R111"/>
    <mergeCell ref="S111:T111"/>
    <mergeCell ref="H112:N112"/>
    <mergeCell ref="O112:P112"/>
    <mergeCell ref="Q112:R112"/>
    <mergeCell ref="S112:T112"/>
    <mergeCell ref="H109:N109"/>
    <mergeCell ref="O109:P109"/>
    <mergeCell ref="Q109:R109"/>
    <mergeCell ref="S109:T109"/>
    <mergeCell ref="H110:N110"/>
    <mergeCell ref="O110:P110"/>
    <mergeCell ref="Q110:R110"/>
    <mergeCell ref="S110:T110"/>
    <mergeCell ref="H107:N107"/>
    <mergeCell ref="O107:P107"/>
    <mergeCell ref="Q107:R107"/>
    <mergeCell ref="S107:T107"/>
    <mergeCell ref="H108:N108"/>
    <mergeCell ref="O108:P108"/>
    <mergeCell ref="Q108:R108"/>
    <mergeCell ref="S108:T108"/>
    <mergeCell ref="H105:N105"/>
    <mergeCell ref="O105:P105"/>
    <mergeCell ref="Q105:R105"/>
    <mergeCell ref="S105:T105"/>
    <mergeCell ref="H106:N106"/>
    <mergeCell ref="O106:P106"/>
    <mergeCell ref="Q106:R106"/>
    <mergeCell ref="S106:T106"/>
    <mergeCell ref="H103:N103"/>
    <mergeCell ref="O103:P103"/>
    <mergeCell ref="Q103:R103"/>
    <mergeCell ref="S103:T103"/>
    <mergeCell ref="H104:N104"/>
    <mergeCell ref="O104:P104"/>
    <mergeCell ref="Q104:R104"/>
    <mergeCell ref="S104:T104"/>
    <mergeCell ref="H101:N101"/>
    <mergeCell ref="O101:P101"/>
    <mergeCell ref="Q101:R101"/>
    <mergeCell ref="S101:T101"/>
    <mergeCell ref="H102:N102"/>
    <mergeCell ref="O102:P102"/>
    <mergeCell ref="Q102:R102"/>
    <mergeCell ref="S102:T102"/>
    <mergeCell ref="H99:N99"/>
    <mergeCell ref="O99:P99"/>
    <mergeCell ref="Q99:R99"/>
    <mergeCell ref="S99:T99"/>
    <mergeCell ref="H100:N100"/>
    <mergeCell ref="O100:P100"/>
    <mergeCell ref="Q100:R100"/>
    <mergeCell ref="S100:T100"/>
    <mergeCell ref="H97:N97"/>
    <mergeCell ref="O97:P97"/>
    <mergeCell ref="Q97:R97"/>
    <mergeCell ref="S97:T97"/>
    <mergeCell ref="H98:N98"/>
    <mergeCell ref="O98:P98"/>
    <mergeCell ref="Q98:R98"/>
    <mergeCell ref="S98:T98"/>
    <mergeCell ref="H95:N95"/>
    <mergeCell ref="O95:P95"/>
    <mergeCell ref="Q95:R95"/>
    <mergeCell ref="S95:T95"/>
    <mergeCell ref="H96:N96"/>
    <mergeCell ref="O96:P96"/>
    <mergeCell ref="Q96:R96"/>
    <mergeCell ref="S96:T96"/>
    <mergeCell ref="H93:N93"/>
    <mergeCell ref="O93:P93"/>
    <mergeCell ref="Q93:R93"/>
    <mergeCell ref="S93:T93"/>
    <mergeCell ref="H94:N94"/>
    <mergeCell ref="O94:P94"/>
    <mergeCell ref="Q94:R94"/>
    <mergeCell ref="S94:T94"/>
    <mergeCell ref="H91:N91"/>
    <mergeCell ref="O91:P91"/>
    <mergeCell ref="Q91:R91"/>
    <mergeCell ref="S91:T91"/>
    <mergeCell ref="H92:N92"/>
    <mergeCell ref="O92:P92"/>
    <mergeCell ref="Q92:R92"/>
    <mergeCell ref="S92:T92"/>
    <mergeCell ref="H89:N89"/>
    <mergeCell ref="O89:P89"/>
    <mergeCell ref="Q89:R89"/>
    <mergeCell ref="S89:T89"/>
    <mergeCell ref="H90:N90"/>
    <mergeCell ref="O90:P90"/>
    <mergeCell ref="Q90:R90"/>
    <mergeCell ref="S90:T90"/>
    <mergeCell ref="H87:N87"/>
    <mergeCell ref="O87:P87"/>
    <mergeCell ref="Q87:R87"/>
    <mergeCell ref="S87:T87"/>
    <mergeCell ref="H88:N88"/>
    <mergeCell ref="O88:P88"/>
    <mergeCell ref="Q88:R88"/>
    <mergeCell ref="S88:T88"/>
    <mergeCell ref="H85:N85"/>
    <mergeCell ref="O85:P85"/>
    <mergeCell ref="Q85:R85"/>
    <mergeCell ref="S85:T85"/>
    <mergeCell ref="H86:N86"/>
    <mergeCell ref="O86:P86"/>
    <mergeCell ref="Q86:R86"/>
    <mergeCell ref="S86:T86"/>
    <mergeCell ref="H83:N83"/>
    <mergeCell ref="O83:P83"/>
    <mergeCell ref="Q83:R83"/>
    <mergeCell ref="S83:T83"/>
    <mergeCell ref="H84:N84"/>
    <mergeCell ref="O84:P84"/>
    <mergeCell ref="Q84:R84"/>
    <mergeCell ref="S84:T84"/>
    <mergeCell ref="H81:N81"/>
    <mergeCell ref="O81:P81"/>
    <mergeCell ref="Q81:R81"/>
    <mergeCell ref="S81:T81"/>
    <mergeCell ref="H82:N82"/>
    <mergeCell ref="O82:P82"/>
    <mergeCell ref="Q82:R82"/>
    <mergeCell ref="S82:T82"/>
    <mergeCell ref="H79:N79"/>
    <mergeCell ref="O79:P79"/>
    <mergeCell ref="Q79:R79"/>
    <mergeCell ref="S79:T79"/>
    <mergeCell ref="H80:N80"/>
    <mergeCell ref="O80:P80"/>
    <mergeCell ref="Q80:R80"/>
    <mergeCell ref="S80:T80"/>
    <mergeCell ref="H77:N77"/>
    <mergeCell ref="O77:P77"/>
    <mergeCell ref="Q77:R77"/>
    <mergeCell ref="S77:T77"/>
    <mergeCell ref="H78:N78"/>
    <mergeCell ref="O78:P78"/>
    <mergeCell ref="Q78:R78"/>
    <mergeCell ref="S78:T78"/>
    <mergeCell ref="H75:N75"/>
    <mergeCell ref="O75:P75"/>
    <mergeCell ref="Q75:R75"/>
    <mergeCell ref="S75:T75"/>
    <mergeCell ref="H76:N76"/>
    <mergeCell ref="O76:P76"/>
    <mergeCell ref="Q76:R76"/>
    <mergeCell ref="S76:T76"/>
    <mergeCell ref="H73:N73"/>
    <mergeCell ref="O73:P73"/>
    <mergeCell ref="Q73:R73"/>
    <mergeCell ref="S73:T73"/>
    <mergeCell ref="H74:N74"/>
    <mergeCell ref="O74:P74"/>
    <mergeCell ref="Q74:R74"/>
    <mergeCell ref="S74:T74"/>
    <mergeCell ref="H71:N71"/>
    <mergeCell ref="O71:P71"/>
    <mergeCell ref="Q71:R71"/>
    <mergeCell ref="S71:T71"/>
    <mergeCell ref="H72:N72"/>
    <mergeCell ref="O72:P72"/>
    <mergeCell ref="Q72:R72"/>
    <mergeCell ref="S72:T72"/>
    <mergeCell ref="H69:N69"/>
    <mergeCell ref="O69:P69"/>
    <mergeCell ref="Q69:R69"/>
    <mergeCell ref="S69:T69"/>
    <mergeCell ref="H70:N70"/>
    <mergeCell ref="O70:P70"/>
    <mergeCell ref="Q70:R70"/>
    <mergeCell ref="S70:T70"/>
    <mergeCell ref="H67:N67"/>
    <mergeCell ref="O67:P67"/>
    <mergeCell ref="Q67:R67"/>
    <mergeCell ref="S67:T67"/>
    <mergeCell ref="H68:N68"/>
    <mergeCell ref="O68:P68"/>
    <mergeCell ref="Q68:R68"/>
    <mergeCell ref="S68:T68"/>
    <mergeCell ref="H65:N65"/>
    <mergeCell ref="O65:P65"/>
    <mergeCell ref="Q65:R65"/>
    <mergeCell ref="S65:T65"/>
    <mergeCell ref="H66:N66"/>
    <mergeCell ref="O66:P66"/>
    <mergeCell ref="Q66:R66"/>
    <mergeCell ref="S66:T66"/>
    <mergeCell ref="H63:N63"/>
    <mergeCell ref="O63:P63"/>
    <mergeCell ref="Q63:R63"/>
    <mergeCell ref="S63:T63"/>
    <mergeCell ref="H64:N64"/>
    <mergeCell ref="O64:P64"/>
    <mergeCell ref="Q64:R64"/>
    <mergeCell ref="S64:T64"/>
    <mergeCell ref="H61:N61"/>
    <mergeCell ref="O61:P61"/>
    <mergeCell ref="Q61:R61"/>
    <mergeCell ref="S61:T61"/>
    <mergeCell ref="H62:N62"/>
    <mergeCell ref="O62:P62"/>
    <mergeCell ref="Q62:R62"/>
    <mergeCell ref="S62:T62"/>
    <mergeCell ref="H59:N59"/>
    <mergeCell ref="O59:P59"/>
    <mergeCell ref="Q59:R59"/>
    <mergeCell ref="S59:T59"/>
    <mergeCell ref="H60:N60"/>
    <mergeCell ref="O60:P60"/>
    <mergeCell ref="Q60:R60"/>
    <mergeCell ref="S60:T60"/>
    <mergeCell ref="H57:N57"/>
    <mergeCell ref="O57:P57"/>
    <mergeCell ref="Q57:R57"/>
    <mergeCell ref="S57:T57"/>
    <mergeCell ref="H58:N58"/>
    <mergeCell ref="O58:P58"/>
    <mergeCell ref="Q58:R58"/>
    <mergeCell ref="S58:T58"/>
    <mergeCell ref="H55:N55"/>
    <mergeCell ref="O55:P55"/>
    <mergeCell ref="Q55:R55"/>
    <mergeCell ref="S55:T55"/>
    <mergeCell ref="H56:N56"/>
    <mergeCell ref="O56:P56"/>
    <mergeCell ref="Q56:R56"/>
    <mergeCell ref="S56:T56"/>
    <mergeCell ref="H53:N53"/>
    <mergeCell ref="O53:P53"/>
    <mergeCell ref="Q53:R53"/>
    <mergeCell ref="S53:T53"/>
    <mergeCell ref="H54:N54"/>
    <mergeCell ref="O54:P54"/>
    <mergeCell ref="Q54:R54"/>
    <mergeCell ref="S54:T54"/>
    <mergeCell ref="H51:N51"/>
    <mergeCell ref="O51:P51"/>
    <mergeCell ref="Q51:R51"/>
    <mergeCell ref="S51:T51"/>
    <mergeCell ref="H52:N52"/>
    <mergeCell ref="O52:P52"/>
    <mergeCell ref="Q52:R52"/>
    <mergeCell ref="S52:T52"/>
    <mergeCell ref="H49:N49"/>
    <mergeCell ref="O49:P49"/>
    <mergeCell ref="Q49:R49"/>
    <mergeCell ref="S49:T49"/>
    <mergeCell ref="H50:N50"/>
    <mergeCell ref="O50:P50"/>
    <mergeCell ref="Q50:R50"/>
    <mergeCell ref="S50:T50"/>
    <mergeCell ref="H47:N47"/>
    <mergeCell ref="O47:P47"/>
    <mergeCell ref="Q47:R47"/>
    <mergeCell ref="S47:T47"/>
    <mergeCell ref="H48:N48"/>
    <mergeCell ref="O48:P48"/>
    <mergeCell ref="Q48:R48"/>
    <mergeCell ref="S48:T48"/>
    <mergeCell ref="H45:N45"/>
    <mergeCell ref="O45:P45"/>
    <mergeCell ref="Q45:R45"/>
    <mergeCell ref="S45:T45"/>
    <mergeCell ref="H46:N46"/>
    <mergeCell ref="O46:P46"/>
    <mergeCell ref="Q46:R46"/>
    <mergeCell ref="S46:T46"/>
    <mergeCell ref="H43:N43"/>
    <mergeCell ref="O43:P43"/>
    <mergeCell ref="Q43:R43"/>
    <mergeCell ref="S43:T43"/>
    <mergeCell ref="H44:N44"/>
    <mergeCell ref="O44:P44"/>
    <mergeCell ref="Q44:R44"/>
    <mergeCell ref="S44:T44"/>
    <mergeCell ref="H41:N41"/>
    <mergeCell ref="O41:P41"/>
    <mergeCell ref="Q41:R41"/>
    <mergeCell ref="S41:T41"/>
    <mergeCell ref="H42:N42"/>
    <mergeCell ref="O42:P42"/>
    <mergeCell ref="Q42:R42"/>
    <mergeCell ref="S42:T42"/>
    <mergeCell ref="H39:N39"/>
    <mergeCell ref="O39:P39"/>
    <mergeCell ref="Q39:R39"/>
    <mergeCell ref="S39:T39"/>
    <mergeCell ref="H40:N40"/>
    <mergeCell ref="O40:P40"/>
    <mergeCell ref="Q40:R40"/>
    <mergeCell ref="S40:T40"/>
    <mergeCell ref="H37:N37"/>
    <mergeCell ref="O37:P37"/>
    <mergeCell ref="Q37:R37"/>
    <mergeCell ref="S37:T37"/>
    <mergeCell ref="H38:N38"/>
    <mergeCell ref="O38:P38"/>
    <mergeCell ref="Q38:R38"/>
    <mergeCell ref="S38:T38"/>
    <mergeCell ref="H35:N35"/>
    <mergeCell ref="O35:P35"/>
    <mergeCell ref="Q35:R35"/>
    <mergeCell ref="S35:T35"/>
    <mergeCell ref="H36:N36"/>
    <mergeCell ref="O36:P36"/>
    <mergeCell ref="Q36:R36"/>
    <mergeCell ref="S36:T36"/>
    <mergeCell ref="H33:N33"/>
    <mergeCell ref="O33:P33"/>
    <mergeCell ref="Q33:R33"/>
    <mergeCell ref="S33:T33"/>
    <mergeCell ref="H34:N34"/>
    <mergeCell ref="O34:P34"/>
    <mergeCell ref="Q34:R34"/>
    <mergeCell ref="S34:T34"/>
    <mergeCell ref="H31:N31"/>
    <mergeCell ref="O31:P31"/>
    <mergeCell ref="Q31:R31"/>
    <mergeCell ref="S31:T31"/>
    <mergeCell ref="H32:N32"/>
    <mergeCell ref="O32:P32"/>
    <mergeCell ref="Q32:R32"/>
    <mergeCell ref="S32:T32"/>
    <mergeCell ref="H29:N29"/>
    <mergeCell ref="O29:P29"/>
    <mergeCell ref="Q29:R29"/>
    <mergeCell ref="S29:T29"/>
    <mergeCell ref="H30:N30"/>
    <mergeCell ref="O30:P30"/>
    <mergeCell ref="Q30:R30"/>
    <mergeCell ref="S30:T30"/>
    <mergeCell ref="H27:N27"/>
    <mergeCell ref="O27:P27"/>
    <mergeCell ref="Q27:R27"/>
    <mergeCell ref="S27:T27"/>
    <mergeCell ref="H28:N28"/>
    <mergeCell ref="O28:P28"/>
    <mergeCell ref="Q28:R28"/>
    <mergeCell ref="S28:T28"/>
    <mergeCell ref="H25:N25"/>
    <mergeCell ref="O25:P25"/>
    <mergeCell ref="Q25:R25"/>
    <mergeCell ref="S25:T25"/>
    <mergeCell ref="H26:N26"/>
    <mergeCell ref="O26:P26"/>
    <mergeCell ref="Q26:R26"/>
    <mergeCell ref="S26:T26"/>
    <mergeCell ref="H23:N23"/>
    <mergeCell ref="O23:P23"/>
    <mergeCell ref="Q23:R23"/>
    <mergeCell ref="S23:T23"/>
    <mergeCell ref="H24:N24"/>
    <mergeCell ref="O24:P24"/>
    <mergeCell ref="Q24:R24"/>
    <mergeCell ref="S24:T24"/>
    <mergeCell ref="H22:N22"/>
    <mergeCell ref="O22:P22"/>
    <mergeCell ref="Q22:R22"/>
    <mergeCell ref="S22:T22"/>
    <mergeCell ref="H19:N19"/>
    <mergeCell ref="O19:P19"/>
    <mergeCell ref="Q19:R19"/>
    <mergeCell ref="S19:T19"/>
    <mergeCell ref="H20:N20"/>
    <mergeCell ref="O20:P20"/>
    <mergeCell ref="Q20:R20"/>
    <mergeCell ref="S20:T20"/>
    <mergeCell ref="G13:N13"/>
    <mergeCell ref="O13:P13"/>
    <mergeCell ref="Q13:R13"/>
    <mergeCell ref="S13:T13"/>
    <mergeCell ref="H14:N14"/>
    <mergeCell ref="O14:P14"/>
    <mergeCell ref="H21:N21"/>
    <mergeCell ref="O21:P21"/>
    <mergeCell ref="Q21:R21"/>
    <mergeCell ref="S21:T21"/>
    <mergeCell ref="S18:T18"/>
    <mergeCell ref="H15:N15"/>
    <mergeCell ref="O15:P15"/>
    <mergeCell ref="Q15:R15"/>
    <mergeCell ref="S15:T15"/>
    <mergeCell ref="H16:N16"/>
    <mergeCell ref="O16:P16"/>
    <mergeCell ref="Q16:R16"/>
    <mergeCell ref="S16:T16"/>
    <mergeCell ref="H124:N124"/>
    <mergeCell ref="O124:P124"/>
    <mergeCell ref="Q124:R124"/>
    <mergeCell ref="S124:T124"/>
    <mergeCell ref="V124:X124"/>
    <mergeCell ref="Z124:AF124"/>
    <mergeCell ref="Q14:R14"/>
    <mergeCell ref="S14:T14"/>
    <mergeCell ref="B3:T3"/>
    <mergeCell ref="B4:T4"/>
    <mergeCell ref="M6:Q6"/>
    <mergeCell ref="M7:Q7"/>
    <mergeCell ref="M8:Q8"/>
    <mergeCell ref="M9:Q9"/>
    <mergeCell ref="S7:T7"/>
    <mergeCell ref="U9:V9"/>
    <mergeCell ref="S8:T8"/>
    <mergeCell ref="H17:N17"/>
    <mergeCell ref="O17:P17"/>
    <mergeCell ref="Q17:R17"/>
    <mergeCell ref="S17:T17"/>
    <mergeCell ref="H18:N18"/>
    <mergeCell ref="O18:P18"/>
    <mergeCell ref="Q18:R18"/>
  </mergeCells>
  <phoneticPr fontId="1"/>
  <conditionalFormatting sqref="N171">
    <cfRule type="cellIs" dxfId="17" priority="24" stopIfTrue="1" operator="lessThan">
      <formula>120</formula>
    </cfRule>
  </conditionalFormatting>
  <conditionalFormatting sqref="O171">
    <cfRule type="cellIs" dxfId="16" priority="25" stopIfTrue="1" operator="lessThan">
      <formula>150</formula>
    </cfRule>
  </conditionalFormatting>
  <conditionalFormatting sqref="H206">
    <cfRule type="expression" dxfId="15" priority="26" stopIfTrue="1">
      <formula>$L$172&lt;150</formula>
    </cfRule>
    <cfRule type="expression" dxfId="14" priority="27" stopIfTrue="1">
      <formula>$L$172&gt;=150</formula>
    </cfRule>
  </conditionalFormatting>
  <conditionalFormatting sqref="L171">
    <cfRule type="cellIs" dxfId="13" priority="23" stopIfTrue="1" operator="lessThan">
      <formula>38</formula>
    </cfRule>
  </conditionalFormatting>
  <conditionalFormatting sqref="L172:M172">
    <cfRule type="cellIs" dxfId="12" priority="15" operator="lessThan">
      <formula>120</formula>
    </cfRule>
  </conditionalFormatting>
  <conditionalFormatting sqref="S172">
    <cfRule type="cellIs" dxfId="11" priority="14" stopIfTrue="1" operator="between">
      <formula>0.1</formula>
      <formula>29.9</formula>
    </cfRule>
  </conditionalFormatting>
  <conditionalFormatting sqref="H207">
    <cfRule type="expression" dxfId="10" priority="10" stopIfTrue="1">
      <formula>$N$171&lt;150</formula>
    </cfRule>
    <cfRule type="expression" dxfId="9" priority="11" stopIfTrue="1">
      <formula>$N$171&gt;=150</formula>
    </cfRule>
  </conditionalFormatting>
  <conditionalFormatting sqref="H208">
    <cfRule type="expression" dxfId="8" priority="12" stopIfTrue="1">
      <formula>$O$171&lt;120</formula>
    </cfRule>
    <cfRule type="expression" dxfId="7" priority="13" stopIfTrue="1">
      <formula>$O$171&gt;=120</formula>
    </cfRule>
  </conditionalFormatting>
  <conditionalFormatting sqref="E168">
    <cfRule type="cellIs" dxfId="6" priority="7" operator="lessThan">
      <formula>8</formula>
    </cfRule>
  </conditionalFormatting>
  <conditionalFormatting sqref="E169">
    <cfRule type="cellIs" dxfId="5" priority="6" operator="lessThan">
      <formula>4</formula>
    </cfRule>
  </conditionalFormatting>
  <conditionalFormatting sqref="E170">
    <cfRule type="cellIs" dxfId="4" priority="5" operator="lessThan">
      <formula>7</formula>
    </cfRule>
  </conditionalFormatting>
  <conditionalFormatting sqref="E171">
    <cfRule type="cellIs" dxfId="3" priority="4" operator="lessThan">
      <formula>6</formula>
    </cfRule>
  </conditionalFormatting>
  <conditionalFormatting sqref="L168">
    <cfRule type="cellIs" dxfId="2" priority="3" operator="lessThan">
      <formula>3</formula>
    </cfRule>
  </conditionalFormatting>
  <conditionalFormatting sqref="L169">
    <cfRule type="cellIs" dxfId="1" priority="2" operator="lessThan">
      <formula>6</formula>
    </cfRule>
  </conditionalFormatting>
  <conditionalFormatting sqref="L170">
    <cfRule type="cellIs" dxfId="0" priority="1" operator="lessThan">
      <formula>4</formula>
    </cfRule>
  </conditionalFormatting>
  <dataValidations count="4">
    <dataValidation type="list" allowBlank="1" showInputMessage="1" showErrorMessage="1" sqref="O14:P162" xr:uid="{00000000-0002-0000-0100-000000000000}">
      <formula1>$Y$5:$Y$13</formula1>
    </dataValidation>
    <dataValidation type="list" allowBlank="1" showInputMessage="1" showErrorMessage="1" sqref="F14:F162" xr:uid="{00000000-0002-0000-0100-000001000000}">
      <formula1>$W$5:$W$11</formula1>
    </dataValidation>
    <dataValidation type="list" allowBlank="1" showInputMessage="1" showErrorMessage="1" sqref="G14:G162" xr:uid="{00000000-0002-0000-0100-000002000000}">
      <formula1>$X$5:$X$6</formula1>
    </dataValidation>
    <dataValidation type="list" allowBlank="1" showInputMessage="1" showErrorMessage="1" sqref="E14:E162" xr:uid="{00000000-0002-0000-0100-000003000000}">
      <formula1>$Z$5:$Z$9</formula1>
    </dataValidation>
  </dataValidations>
  <pageMargins left="0.78740157480314965" right="0.78740157480314965" top="0.98425196850393704" bottom="0.98425196850393704" header="0.51181102362204722" footer="0.51181102362204722"/>
  <pageSetup paperSize="9" scale="85" orientation="portrait" horizontalDpi="300" verticalDpi="300" r:id="rId1"/>
  <headerFooter alignWithMargins="0"/>
  <rowBreaks count="2" manualBreakCount="2">
    <brk id="116" min="1" max="32" man="1"/>
    <brk id="174" min="1" max="32" man="1"/>
  </rowBreaks>
  <colBreaks count="1" manualBreakCount="1">
    <brk id="21" max="1048575" man="1"/>
  </col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Y154"/>
  <sheetViews>
    <sheetView view="pageBreakPreview" zoomScale="130" zoomScaleNormal="160" zoomScaleSheetLayoutView="130" workbookViewId="0">
      <selection activeCell="N20" sqref="N20"/>
    </sheetView>
  </sheetViews>
  <sheetFormatPr defaultRowHeight="13.2"/>
  <cols>
    <col min="1" max="2" width="5.6640625" style="95" customWidth="1"/>
    <col min="3" max="6" width="8.88671875" style="95"/>
    <col min="7" max="8" width="5.6640625" style="95" customWidth="1"/>
    <col min="9" max="14" width="8.88671875" style="95"/>
    <col min="15" max="17" width="2.6640625" style="95" customWidth="1"/>
    <col min="18" max="18" width="5.6640625" style="95" customWidth="1"/>
    <col min="19" max="25" width="7.6640625" style="95" customWidth="1"/>
    <col min="26" max="16384" width="8.88671875" style="95"/>
  </cols>
  <sheetData>
    <row r="1" spans="1:25">
      <c r="A1" s="85" t="s">
        <v>426</v>
      </c>
    </row>
    <row r="2" spans="1:25">
      <c r="A2" s="86" t="s">
        <v>97</v>
      </c>
      <c r="B2" s="72"/>
      <c r="C2" s="87"/>
      <c r="D2" s="87"/>
      <c r="E2" s="88"/>
      <c r="F2" s="88"/>
      <c r="G2" s="89" t="s">
        <v>98</v>
      </c>
      <c r="H2" s="88"/>
      <c r="I2" s="88"/>
      <c r="J2" s="88"/>
      <c r="K2" s="88"/>
    </row>
    <row r="3" spans="1:25">
      <c r="A3" s="84"/>
      <c r="B3" s="72"/>
      <c r="C3" s="87"/>
      <c r="D3" s="87"/>
      <c r="E3" s="88"/>
      <c r="F3" s="88"/>
      <c r="G3" s="87"/>
      <c r="H3" s="88"/>
      <c r="I3" s="88"/>
      <c r="J3" s="88"/>
      <c r="K3" s="88"/>
    </row>
    <row r="4" spans="1:25">
      <c r="A4" s="87" t="s">
        <v>99</v>
      </c>
      <c r="B4" s="72"/>
      <c r="C4" s="87"/>
      <c r="D4" s="87"/>
      <c r="E4" s="88"/>
      <c r="F4" s="88"/>
      <c r="G4" s="87" t="s">
        <v>99</v>
      </c>
      <c r="H4" s="87"/>
      <c r="I4" s="88"/>
      <c r="J4" s="88"/>
      <c r="K4" s="88"/>
    </row>
    <row r="5" spans="1:25">
      <c r="A5" s="90" t="s">
        <v>68</v>
      </c>
      <c r="B5" s="72" t="s">
        <v>127</v>
      </c>
      <c r="C5" s="91" t="s">
        <v>128</v>
      </c>
      <c r="D5" s="87"/>
      <c r="E5" s="88"/>
      <c r="F5" s="88"/>
      <c r="G5" s="90" t="s">
        <v>53</v>
      </c>
      <c r="H5" s="92" t="s">
        <v>129</v>
      </c>
      <c r="I5" s="87" t="s">
        <v>100</v>
      </c>
      <c r="J5" s="88"/>
      <c r="K5" s="88"/>
      <c r="O5" s="248" t="s">
        <v>68</v>
      </c>
      <c r="P5" s="248"/>
      <c r="Q5" s="248"/>
      <c r="R5" s="93" t="s">
        <v>235</v>
      </c>
      <c r="S5" s="167" t="s">
        <v>236</v>
      </c>
      <c r="T5" s="167" t="s">
        <v>237</v>
      </c>
      <c r="U5" s="167" t="s">
        <v>237</v>
      </c>
      <c r="V5" s="167" t="s">
        <v>237</v>
      </c>
      <c r="W5" s="167" t="s">
        <v>237</v>
      </c>
      <c r="X5" s="167" t="s">
        <v>237</v>
      </c>
      <c r="Y5" s="168" t="s">
        <v>237</v>
      </c>
    </row>
    <row r="6" spans="1:25">
      <c r="A6" s="90" t="s">
        <v>130</v>
      </c>
      <c r="B6" s="72" t="s">
        <v>131</v>
      </c>
      <c r="C6" s="91" t="s">
        <v>132</v>
      </c>
      <c r="D6" s="87"/>
      <c r="E6" s="88"/>
      <c r="F6" s="88"/>
      <c r="G6" s="90" t="s">
        <v>133</v>
      </c>
      <c r="H6" s="92" t="s">
        <v>131</v>
      </c>
      <c r="I6" s="87" t="s">
        <v>134</v>
      </c>
      <c r="J6" s="88"/>
      <c r="K6" s="88"/>
      <c r="O6" s="248" t="s">
        <v>238</v>
      </c>
      <c r="P6" s="248"/>
      <c r="Q6" s="248"/>
      <c r="R6" s="93" t="s">
        <v>239</v>
      </c>
      <c r="S6" s="167" t="s">
        <v>240</v>
      </c>
      <c r="T6" s="167" t="s">
        <v>240</v>
      </c>
      <c r="U6" s="167" t="s">
        <v>240</v>
      </c>
      <c r="V6" s="167" t="s">
        <v>240</v>
      </c>
      <c r="W6" s="167" t="s">
        <v>240</v>
      </c>
      <c r="X6" s="167" t="s">
        <v>240</v>
      </c>
      <c r="Y6" s="168" t="s">
        <v>240</v>
      </c>
    </row>
    <row r="7" spans="1:25">
      <c r="A7" s="90" t="s">
        <v>135</v>
      </c>
      <c r="B7" s="72" t="s">
        <v>131</v>
      </c>
      <c r="C7" s="91" t="s">
        <v>136</v>
      </c>
      <c r="D7" s="87"/>
      <c r="E7" s="88"/>
      <c r="F7" s="88"/>
      <c r="G7" s="90" t="s">
        <v>137</v>
      </c>
      <c r="H7" s="92" t="s">
        <v>127</v>
      </c>
      <c r="I7" s="87" t="s">
        <v>106</v>
      </c>
      <c r="J7" s="88"/>
      <c r="K7" s="88"/>
      <c r="O7" s="248" t="s">
        <v>68</v>
      </c>
      <c r="P7" s="248"/>
      <c r="Q7" s="248"/>
      <c r="R7" s="93" t="s">
        <v>241</v>
      </c>
      <c r="S7" s="167" t="s">
        <v>242</v>
      </c>
      <c r="T7" s="167" t="s">
        <v>242</v>
      </c>
      <c r="U7" s="167" t="s">
        <v>242</v>
      </c>
      <c r="V7" s="167" t="s">
        <v>242</v>
      </c>
      <c r="W7" s="167" t="s">
        <v>242</v>
      </c>
      <c r="X7" s="167" t="s">
        <v>242</v>
      </c>
      <c r="Y7" s="168" t="s">
        <v>242</v>
      </c>
    </row>
    <row r="8" spans="1:25">
      <c r="A8" s="90" t="s">
        <v>130</v>
      </c>
      <c r="B8" s="72" t="s">
        <v>131</v>
      </c>
      <c r="C8" s="91" t="s">
        <v>138</v>
      </c>
      <c r="D8" s="87"/>
      <c r="E8" s="88"/>
      <c r="F8" s="88"/>
      <c r="G8" s="90" t="s">
        <v>137</v>
      </c>
      <c r="H8" s="92" t="s">
        <v>131</v>
      </c>
      <c r="I8" s="87" t="s">
        <v>107</v>
      </c>
      <c r="J8" s="88"/>
      <c r="K8" s="88"/>
      <c r="O8" s="248" t="s">
        <v>243</v>
      </c>
      <c r="P8" s="248"/>
      <c r="Q8" s="248"/>
      <c r="R8" s="93" t="s">
        <v>239</v>
      </c>
      <c r="S8" s="167" t="s">
        <v>244</v>
      </c>
      <c r="T8" s="167" t="s">
        <v>244</v>
      </c>
      <c r="U8" s="167" t="s">
        <v>244</v>
      </c>
      <c r="V8" s="167" t="s">
        <v>244</v>
      </c>
      <c r="W8" s="167" t="s">
        <v>244</v>
      </c>
      <c r="X8" s="167" t="s">
        <v>244</v>
      </c>
      <c r="Y8" s="168" t="s">
        <v>244</v>
      </c>
    </row>
    <row r="9" spans="1:25">
      <c r="A9" s="90" t="s">
        <v>130</v>
      </c>
      <c r="B9" s="72" t="s">
        <v>131</v>
      </c>
      <c r="C9" s="91" t="s">
        <v>139</v>
      </c>
      <c r="D9" s="87"/>
      <c r="E9" s="88"/>
      <c r="F9" s="88"/>
      <c r="G9" s="90" t="s">
        <v>137</v>
      </c>
      <c r="H9" s="92" t="s">
        <v>131</v>
      </c>
      <c r="I9" s="87" t="s">
        <v>140</v>
      </c>
      <c r="J9" s="88"/>
      <c r="K9" s="88"/>
      <c r="O9" s="248" t="s">
        <v>245</v>
      </c>
      <c r="P9" s="248"/>
      <c r="Q9" s="248"/>
      <c r="R9" s="93" t="s">
        <v>69</v>
      </c>
      <c r="S9" s="167" t="s">
        <v>246</v>
      </c>
      <c r="T9" s="167" t="s">
        <v>246</v>
      </c>
      <c r="U9" s="167" t="s">
        <v>246</v>
      </c>
      <c r="V9" s="167" t="s">
        <v>246</v>
      </c>
      <c r="W9" s="167" t="s">
        <v>246</v>
      </c>
      <c r="X9" s="167" t="s">
        <v>246</v>
      </c>
      <c r="Y9" s="168" t="s">
        <v>246</v>
      </c>
    </row>
    <row r="10" spans="1:25">
      <c r="A10" s="90" t="s">
        <v>130</v>
      </c>
      <c r="B10" s="72" t="s">
        <v>131</v>
      </c>
      <c r="C10" s="91" t="s">
        <v>141</v>
      </c>
      <c r="D10" s="87"/>
      <c r="E10" s="88"/>
      <c r="F10" s="88"/>
      <c r="G10" s="92" t="s">
        <v>233</v>
      </c>
      <c r="H10" s="92" t="s">
        <v>234</v>
      </c>
      <c r="I10" s="87" t="s">
        <v>433</v>
      </c>
      <c r="J10" s="88"/>
      <c r="K10" s="88"/>
      <c r="O10" s="248" t="s">
        <v>68</v>
      </c>
      <c r="P10" s="248"/>
      <c r="Q10" s="248"/>
      <c r="R10" s="93" t="s">
        <v>69</v>
      </c>
      <c r="S10" s="167" t="s">
        <v>247</v>
      </c>
      <c r="T10" s="167" t="s">
        <v>247</v>
      </c>
      <c r="U10" s="167" t="s">
        <v>247</v>
      </c>
      <c r="V10" s="167" t="s">
        <v>247</v>
      </c>
      <c r="W10" s="167" t="s">
        <v>247</v>
      </c>
      <c r="X10" s="167" t="s">
        <v>247</v>
      </c>
      <c r="Y10" s="168" t="s">
        <v>247</v>
      </c>
    </row>
    <row r="11" spans="1:25">
      <c r="A11" s="90" t="s">
        <v>130</v>
      </c>
      <c r="B11" s="72" t="s">
        <v>131</v>
      </c>
      <c r="C11" s="91" t="s">
        <v>142</v>
      </c>
      <c r="D11" s="87"/>
      <c r="E11" s="88"/>
      <c r="F11" s="88"/>
      <c r="G11" s="87"/>
      <c r="H11" s="87"/>
      <c r="I11" s="88"/>
      <c r="J11" s="88"/>
      <c r="K11" s="88"/>
      <c r="O11" s="248" t="s">
        <v>238</v>
      </c>
      <c r="P11" s="248"/>
      <c r="Q11" s="248"/>
      <c r="R11" s="93" t="s">
        <v>235</v>
      </c>
      <c r="S11" s="167" t="s">
        <v>248</v>
      </c>
      <c r="T11" s="167" t="s">
        <v>248</v>
      </c>
      <c r="U11" s="167" t="s">
        <v>248</v>
      </c>
      <c r="V11" s="167" t="s">
        <v>248</v>
      </c>
      <c r="W11" s="167" t="s">
        <v>248</v>
      </c>
      <c r="X11" s="167" t="s">
        <v>248</v>
      </c>
      <c r="Y11" s="168" t="s">
        <v>248</v>
      </c>
    </row>
    <row r="12" spans="1:25">
      <c r="A12" s="90" t="s">
        <v>135</v>
      </c>
      <c r="B12" s="72" t="s">
        <v>131</v>
      </c>
      <c r="C12" s="91" t="s">
        <v>143</v>
      </c>
      <c r="D12" s="87"/>
      <c r="E12" s="88"/>
      <c r="F12" s="88"/>
      <c r="G12" s="87" t="s">
        <v>101</v>
      </c>
      <c r="H12" s="87"/>
      <c r="I12" s="88"/>
      <c r="J12" s="88"/>
      <c r="K12" s="88"/>
      <c r="O12" s="248" t="s">
        <v>243</v>
      </c>
      <c r="P12" s="248"/>
      <c r="Q12" s="248"/>
      <c r="R12" s="93" t="s">
        <v>235</v>
      </c>
      <c r="S12" s="167" t="s">
        <v>249</v>
      </c>
      <c r="T12" s="167" t="s">
        <v>249</v>
      </c>
      <c r="U12" s="167" t="s">
        <v>249</v>
      </c>
      <c r="V12" s="167" t="s">
        <v>249</v>
      </c>
      <c r="W12" s="167" t="s">
        <v>249</v>
      </c>
      <c r="X12" s="167" t="s">
        <v>249</v>
      </c>
      <c r="Y12" s="168" t="s">
        <v>249</v>
      </c>
    </row>
    <row r="13" spans="1:25">
      <c r="A13" s="84"/>
      <c r="B13" s="72"/>
      <c r="C13" s="87"/>
      <c r="D13" s="87"/>
      <c r="E13" s="88"/>
      <c r="F13" s="88"/>
      <c r="G13" s="90" t="s">
        <v>133</v>
      </c>
      <c r="H13" s="92" t="s">
        <v>144</v>
      </c>
      <c r="I13" s="87" t="s">
        <v>145</v>
      </c>
      <c r="J13" s="88"/>
      <c r="K13" s="88"/>
      <c r="O13" s="248" t="s">
        <v>243</v>
      </c>
      <c r="P13" s="248"/>
      <c r="Q13" s="248"/>
      <c r="R13" s="93" t="s">
        <v>250</v>
      </c>
      <c r="S13" s="167" t="s">
        <v>251</v>
      </c>
      <c r="T13" s="167" t="s">
        <v>251</v>
      </c>
      <c r="U13" s="167" t="s">
        <v>251</v>
      </c>
      <c r="V13" s="167" t="s">
        <v>251</v>
      </c>
      <c r="W13" s="167" t="s">
        <v>251</v>
      </c>
      <c r="X13" s="167" t="s">
        <v>251</v>
      </c>
      <c r="Y13" s="168" t="s">
        <v>251</v>
      </c>
    </row>
    <row r="14" spans="1:25">
      <c r="A14" s="72" t="s">
        <v>101</v>
      </c>
      <c r="B14" s="72"/>
      <c r="C14" s="87"/>
      <c r="D14" s="87"/>
      <c r="E14" s="88"/>
      <c r="F14" s="88"/>
      <c r="G14" s="90" t="s">
        <v>146</v>
      </c>
      <c r="H14" s="92" t="s">
        <v>144</v>
      </c>
      <c r="I14" s="87" t="s">
        <v>147</v>
      </c>
      <c r="J14" s="88"/>
      <c r="K14" s="88"/>
      <c r="O14" s="248" t="s">
        <v>243</v>
      </c>
      <c r="P14" s="248"/>
      <c r="Q14" s="248"/>
      <c r="R14" s="93" t="s">
        <v>250</v>
      </c>
      <c r="S14" s="167" t="s">
        <v>440</v>
      </c>
      <c r="T14" s="167" t="s">
        <v>252</v>
      </c>
      <c r="U14" s="167" t="s">
        <v>252</v>
      </c>
      <c r="V14" s="167" t="s">
        <v>252</v>
      </c>
      <c r="W14" s="167" t="s">
        <v>252</v>
      </c>
      <c r="X14" s="167" t="s">
        <v>252</v>
      </c>
      <c r="Y14" s="168" t="s">
        <v>252</v>
      </c>
    </row>
    <row r="15" spans="1:25">
      <c r="A15" s="90" t="s">
        <v>130</v>
      </c>
      <c r="B15" s="72" t="s">
        <v>148</v>
      </c>
      <c r="C15" s="91" t="s">
        <v>149</v>
      </c>
      <c r="D15" s="87"/>
      <c r="E15" s="88"/>
      <c r="F15" s="88"/>
      <c r="G15" s="90" t="s">
        <v>146</v>
      </c>
      <c r="H15" s="92" t="s">
        <v>150</v>
      </c>
      <c r="I15" s="87" t="s">
        <v>151</v>
      </c>
      <c r="J15" s="88"/>
      <c r="K15" s="88"/>
      <c r="O15" s="248" t="s">
        <v>243</v>
      </c>
      <c r="P15" s="248"/>
      <c r="Q15" s="248"/>
      <c r="R15" s="93" t="s">
        <v>250</v>
      </c>
      <c r="S15" s="167" t="s">
        <v>253</v>
      </c>
      <c r="T15" s="167" t="s">
        <v>253</v>
      </c>
      <c r="U15" s="167" t="s">
        <v>253</v>
      </c>
      <c r="V15" s="167" t="s">
        <v>253</v>
      </c>
      <c r="W15" s="167" t="s">
        <v>253</v>
      </c>
      <c r="X15" s="167" t="s">
        <v>253</v>
      </c>
      <c r="Y15" s="168" t="s">
        <v>253</v>
      </c>
    </row>
    <row r="16" spans="1:25">
      <c r="A16" s="90" t="s">
        <v>130</v>
      </c>
      <c r="B16" s="72" t="s">
        <v>150</v>
      </c>
      <c r="C16" s="91" t="s">
        <v>440</v>
      </c>
      <c r="D16" s="87"/>
      <c r="E16" s="88"/>
      <c r="F16" s="88"/>
      <c r="G16" s="90" t="s">
        <v>137</v>
      </c>
      <c r="H16" s="92" t="s">
        <v>144</v>
      </c>
      <c r="I16" s="87" t="s">
        <v>152</v>
      </c>
      <c r="J16" s="88"/>
      <c r="K16" s="88"/>
      <c r="O16" s="248" t="s">
        <v>243</v>
      </c>
      <c r="P16" s="248"/>
      <c r="Q16" s="248"/>
      <c r="R16" s="93" t="s">
        <v>250</v>
      </c>
      <c r="S16" s="167" t="s">
        <v>254</v>
      </c>
      <c r="T16" s="167" t="s">
        <v>254</v>
      </c>
      <c r="U16" s="167" t="s">
        <v>254</v>
      </c>
      <c r="V16" s="167" t="s">
        <v>254</v>
      </c>
      <c r="W16" s="167" t="s">
        <v>254</v>
      </c>
      <c r="X16" s="167" t="s">
        <v>254</v>
      </c>
      <c r="Y16" s="168" t="s">
        <v>254</v>
      </c>
    </row>
    <row r="17" spans="1:25">
      <c r="A17" s="90" t="s">
        <v>130</v>
      </c>
      <c r="B17" s="72" t="s">
        <v>150</v>
      </c>
      <c r="C17" s="91" t="s">
        <v>153</v>
      </c>
      <c r="D17" s="87"/>
      <c r="E17" s="88"/>
      <c r="F17" s="88"/>
      <c r="G17" s="87"/>
      <c r="H17" s="88"/>
      <c r="I17" s="88"/>
      <c r="J17" s="88"/>
      <c r="K17" s="88"/>
      <c r="O17" s="248" t="s">
        <v>68</v>
      </c>
      <c r="P17" s="248"/>
      <c r="Q17" s="248"/>
      <c r="R17" s="93" t="s">
        <v>250</v>
      </c>
      <c r="S17" s="167" t="s">
        <v>255</v>
      </c>
      <c r="T17" s="167" t="s">
        <v>255</v>
      </c>
      <c r="U17" s="167" t="s">
        <v>255</v>
      </c>
      <c r="V17" s="167" t="s">
        <v>255</v>
      </c>
      <c r="W17" s="167" t="s">
        <v>255</v>
      </c>
      <c r="X17" s="167" t="s">
        <v>255</v>
      </c>
      <c r="Y17" s="168" t="s">
        <v>255</v>
      </c>
    </row>
    <row r="18" spans="1:25">
      <c r="A18" s="90" t="s">
        <v>130</v>
      </c>
      <c r="B18" s="72" t="s">
        <v>144</v>
      </c>
      <c r="C18" s="91" t="s">
        <v>154</v>
      </c>
      <c r="D18" s="87"/>
      <c r="E18" s="88"/>
      <c r="F18" s="88"/>
      <c r="G18" s="87"/>
      <c r="H18" s="88"/>
      <c r="I18" s="88"/>
      <c r="J18" s="88"/>
      <c r="K18" s="88"/>
      <c r="O18" s="248" t="s">
        <v>243</v>
      </c>
      <c r="P18" s="248"/>
      <c r="Q18" s="248"/>
      <c r="R18" s="93" t="s">
        <v>250</v>
      </c>
      <c r="S18" s="167" t="s">
        <v>256</v>
      </c>
      <c r="T18" s="167" t="s">
        <v>256</v>
      </c>
      <c r="U18" s="167" t="s">
        <v>256</v>
      </c>
      <c r="V18" s="167" t="s">
        <v>256</v>
      </c>
      <c r="W18" s="167" t="s">
        <v>256</v>
      </c>
      <c r="X18" s="167" t="s">
        <v>256</v>
      </c>
      <c r="Y18" s="168" t="s">
        <v>256</v>
      </c>
    </row>
    <row r="19" spans="1:25">
      <c r="A19" s="90" t="s">
        <v>155</v>
      </c>
      <c r="B19" s="72" t="s">
        <v>144</v>
      </c>
      <c r="C19" s="91" t="s">
        <v>156</v>
      </c>
      <c r="D19" s="87"/>
      <c r="E19" s="88"/>
      <c r="F19" s="88"/>
      <c r="G19" s="87"/>
      <c r="H19" s="88"/>
      <c r="I19" s="88"/>
      <c r="J19" s="88"/>
      <c r="K19" s="88"/>
      <c r="O19" s="248" t="s">
        <v>243</v>
      </c>
      <c r="P19" s="248"/>
      <c r="Q19" s="248"/>
      <c r="R19" s="93" t="s">
        <v>250</v>
      </c>
      <c r="S19" s="167" t="s">
        <v>437</v>
      </c>
      <c r="T19" s="167" t="s">
        <v>257</v>
      </c>
      <c r="U19" s="167" t="s">
        <v>257</v>
      </c>
      <c r="V19" s="167" t="s">
        <v>257</v>
      </c>
      <c r="W19" s="167" t="s">
        <v>257</v>
      </c>
      <c r="X19" s="167" t="s">
        <v>257</v>
      </c>
      <c r="Y19" s="168" t="s">
        <v>257</v>
      </c>
    </row>
    <row r="20" spans="1:25">
      <c r="A20" s="90" t="s">
        <v>157</v>
      </c>
      <c r="B20" s="72" t="s">
        <v>144</v>
      </c>
      <c r="C20" s="91" t="s">
        <v>158</v>
      </c>
      <c r="D20" s="87"/>
      <c r="E20" s="88"/>
      <c r="F20" s="88"/>
      <c r="G20" s="89" t="s">
        <v>434</v>
      </c>
      <c r="H20" s="88"/>
      <c r="I20" s="88"/>
      <c r="J20" s="88"/>
      <c r="K20" s="88"/>
      <c r="O20" s="248" t="s">
        <v>243</v>
      </c>
      <c r="P20" s="248"/>
      <c r="Q20" s="248"/>
      <c r="R20" s="93" t="s">
        <v>250</v>
      </c>
      <c r="S20" s="167" t="s">
        <v>258</v>
      </c>
      <c r="T20" s="167" t="s">
        <v>258</v>
      </c>
      <c r="U20" s="167" t="s">
        <v>258</v>
      </c>
      <c r="V20" s="167" t="s">
        <v>258</v>
      </c>
      <c r="W20" s="167" t="s">
        <v>258</v>
      </c>
      <c r="X20" s="167" t="s">
        <v>258</v>
      </c>
      <c r="Y20" s="168" t="s">
        <v>258</v>
      </c>
    </row>
    <row r="21" spans="1:25">
      <c r="A21" s="90" t="s">
        <v>130</v>
      </c>
      <c r="B21" s="72" t="s">
        <v>144</v>
      </c>
      <c r="C21" s="91" t="s">
        <v>427</v>
      </c>
      <c r="D21" s="87"/>
      <c r="E21" s="88"/>
      <c r="F21" s="88"/>
      <c r="G21" s="87"/>
      <c r="H21" s="88"/>
      <c r="I21" s="88"/>
      <c r="J21" s="88"/>
      <c r="K21" s="88"/>
      <c r="O21" s="248" t="s">
        <v>243</v>
      </c>
      <c r="P21" s="248"/>
      <c r="Q21" s="248"/>
      <c r="R21" s="93" t="s">
        <v>250</v>
      </c>
      <c r="S21" s="167" t="s">
        <v>259</v>
      </c>
      <c r="T21" s="167" t="s">
        <v>259</v>
      </c>
      <c r="U21" s="167" t="s">
        <v>259</v>
      </c>
      <c r="V21" s="167" t="s">
        <v>259</v>
      </c>
      <c r="W21" s="167" t="s">
        <v>259</v>
      </c>
      <c r="X21" s="167" t="s">
        <v>259</v>
      </c>
      <c r="Y21" s="168" t="s">
        <v>259</v>
      </c>
    </row>
    <row r="22" spans="1:25">
      <c r="A22" s="90" t="s">
        <v>130</v>
      </c>
      <c r="B22" s="72" t="s">
        <v>144</v>
      </c>
      <c r="C22" s="91" t="s">
        <v>159</v>
      </c>
      <c r="D22" s="87"/>
      <c r="E22" s="88"/>
      <c r="F22" s="88"/>
      <c r="G22" s="87" t="s">
        <v>99</v>
      </c>
      <c r="H22" s="87"/>
      <c r="I22" s="88"/>
      <c r="J22" s="88"/>
      <c r="K22" s="88"/>
      <c r="O22" s="248" t="s">
        <v>260</v>
      </c>
      <c r="P22" s="248"/>
      <c r="Q22" s="248"/>
      <c r="R22" s="93" t="s">
        <v>250</v>
      </c>
      <c r="S22" s="167" t="s">
        <v>261</v>
      </c>
      <c r="T22" s="167" t="s">
        <v>261</v>
      </c>
      <c r="U22" s="167" t="s">
        <v>261</v>
      </c>
      <c r="V22" s="167" t="s">
        <v>261</v>
      </c>
      <c r="W22" s="167" t="s">
        <v>261</v>
      </c>
      <c r="X22" s="167" t="s">
        <v>261</v>
      </c>
      <c r="Y22" s="168" t="s">
        <v>261</v>
      </c>
    </row>
    <row r="23" spans="1:25">
      <c r="A23" s="90" t="s">
        <v>135</v>
      </c>
      <c r="B23" s="72" t="s">
        <v>160</v>
      </c>
      <c r="C23" s="91" t="s">
        <v>161</v>
      </c>
      <c r="D23" s="87"/>
      <c r="E23" s="88"/>
      <c r="F23" s="88"/>
      <c r="G23" s="90" t="s">
        <v>162</v>
      </c>
      <c r="H23" s="92" t="s">
        <v>131</v>
      </c>
      <c r="I23" s="87" t="s">
        <v>163</v>
      </c>
      <c r="J23" s="88"/>
      <c r="K23" s="88"/>
      <c r="O23" s="248" t="s">
        <v>243</v>
      </c>
      <c r="P23" s="248"/>
      <c r="Q23" s="248"/>
      <c r="R23" s="93" t="s">
        <v>250</v>
      </c>
      <c r="S23" s="167" t="s">
        <v>262</v>
      </c>
      <c r="T23" s="167" t="s">
        <v>262</v>
      </c>
      <c r="U23" s="167" t="s">
        <v>262</v>
      </c>
      <c r="V23" s="167" t="s">
        <v>262</v>
      </c>
      <c r="W23" s="167" t="s">
        <v>262</v>
      </c>
      <c r="X23" s="167" t="s">
        <v>262</v>
      </c>
      <c r="Y23" s="168" t="s">
        <v>262</v>
      </c>
    </row>
    <row r="24" spans="1:25">
      <c r="A24" s="90" t="s">
        <v>135</v>
      </c>
      <c r="B24" s="72" t="s">
        <v>144</v>
      </c>
      <c r="C24" s="91" t="s">
        <v>164</v>
      </c>
      <c r="D24" s="87"/>
      <c r="E24" s="88"/>
      <c r="F24" s="88"/>
      <c r="G24" s="90" t="s">
        <v>165</v>
      </c>
      <c r="H24" s="92" t="s">
        <v>131</v>
      </c>
      <c r="I24" s="87" t="s">
        <v>166</v>
      </c>
      <c r="J24" s="88"/>
      <c r="K24" s="88"/>
      <c r="O24" s="248" t="s">
        <v>243</v>
      </c>
      <c r="P24" s="248"/>
      <c r="Q24" s="248"/>
      <c r="R24" s="93" t="s">
        <v>250</v>
      </c>
      <c r="S24" s="167" t="s">
        <v>263</v>
      </c>
      <c r="T24" s="167" t="s">
        <v>263</v>
      </c>
      <c r="U24" s="167" t="s">
        <v>263</v>
      </c>
      <c r="V24" s="167" t="s">
        <v>263</v>
      </c>
      <c r="W24" s="167" t="s">
        <v>263</v>
      </c>
      <c r="X24" s="167" t="s">
        <v>263</v>
      </c>
      <c r="Y24" s="168" t="s">
        <v>263</v>
      </c>
    </row>
    <row r="25" spans="1:25">
      <c r="A25" s="90" t="s">
        <v>130</v>
      </c>
      <c r="B25" s="72" t="s">
        <v>144</v>
      </c>
      <c r="C25" s="91" t="s">
        <v>167</v>
      </c>
      <c r="D25" s="87"/>
      <c r="E25" s="88"/>
      <c r="F25" s="88"/>
      <c r="G25" s="90" t="s">
        <v>165</v>
      </c>
      <c r="H25" s="92" t="s">
        <v>131</v>
      </c>
      <c r="I25" s="87" t="s">
        <v>168</v>
      </c>
      <c r="J25" s="88"/>
      <c r="K25" s="88"/>
      <c r="O25" s="248" t="s">
        <v>243</v>
      </c>
      <c r="P25" s="248"/>
      <c r="Q25" s="248"/>
      <c r="R25" s="93" t="s">
        <v>250</v>
      </c>
      <c r="S25" s="167" t="s">
        <v>264</v>
      </c>
      <c r="T25" s="167" t="s">
        <v>264</v>
      </c>
      <c r="U25" s="167" t="s">
        <v>264</v>
      </c>
      <c r="V25" s="167" t="s">
        <v>264</v>
      </c>
      <c r="W25" s="167" t="s">
        <v>264</v>
      </c>
      <c r="X25" s="167" t="s">
        <v>264</v>
      </c>
      <c r="Y25" s="168" t="s">
        <v>264</v>
      </c>
    </row>
    <row r="26" spans="1:25">
      <c r="A26" s="90" t="s">
        <v>130</v>
      </c>
      <c r="B26" s="72" t="s">
        <v>144</v>
      </c>
      <c r="C26" s="91" t="s">
        <v>108</v>
      </c>
      <c r="D26" s="87"/>
      <c r="E26" s="88"/>
      <c r="F26" s="88"/>
      <c r="G26" s="90"/>
      <c r="H26" s="92"/>
      <c r="I26" s="87"/>
      <c r="J26" s="88"/>
      <c r="K26" s="88"/>
      <c r="O26" s="248" t="s">
        <v>243</v>
      </c>
      <c r="P26" s="248"/>
      <c r="Q26" s="248"/>
      <c r="R26" s="93" t="s">
        <v>250</v>
      </c>
      <c r="S26" s="167" t="s">
        <v>265</v>
      </c>
      <c r="T26" s="167" t="s">
        <v>265</v>
      </c>
      <c r="U26" s="167" t="s">
        <v>265</v>
      </c>
      <c r="V26" s="167" t="s">
        <v>265</v>
      </c>
      <c r="W26" s="167" t="s">
        <v>265</v>
      </c>
      <c r="X26" s="167" t="s">
        <v>265</v>
      </c>
      <c r="Y26" s="168" t="s">
        <v>265</v>
      </c>
    </row>
    <row r="27" spans="1:25">
      <c r="A27" s="90" t="s">
        <v>130</v>
      </c>
      <c r="B27" s="72" t="s">
        <v>144</v>
      </c>
      <c r="C27" s="91" t="s">
        <v>169</v>
      </c>
      <c r="D27" s="87"/>
      <c r="E27" s="88"/>
      <c r="F27" s="88"/>
      <c r="G27" s="87"/>
      <c r="H27" s="87"/>
      <c r="I27" s="88"/>
      <c r="J27" s="88"/>
      <c r="K27" s="88"/>
      <c r="O27" s="248" t="s">
        <v>243</v>
      </c>
      <c r="P27" s="248"/>
      <c r="Q27" s="248"/>
      <c r="R27" s="93" t="s">
        <v>250</v>
      </c>
      <c r="S27" s="167" t="s">
        <v>266</v>
      </c>
      <c r="T27" s="167" t="s">
        <v>266</v>
      </c>
      <c r="U27" s="167" t="s">
        <v>266</v>
      </c>
      <c r="V27" s="167" t="s">
        <v>266</v>
      </c>
      <c r="W27" s="167" t="s">
        <v>266</v>
      </c>
      <c r="X27" s="167" t="s">
        <v>266</v>
      </c>
      <c r="Y27" s="168" t="s">
        <v>266</v>
      </c>
    </row>
    <row r="28" spans="1:25">
      <c r="A28" s="90" t="s">
        <v>130</v>
      </c>
      <c r="B28" s="72" t="s">
        <v>144</v>
      </c>
      <c r="C28" s="91" t="s">
        <v>170</v>
      </c>
      <c r="D28" s="87"/>
      <c r="E28" s="88"/>
      <c r="F28" s="88"/>
      <c r="G28" s="87" t="s">
        <v>101</v>
      </c>
      <c r="H28" s="87"/>
      <c r="I28" s="88"/>
      <c r="J28" s="88"/>
      <c r="K28" s="88"/>
      <c r="O28" s="248" t="s">
        <v>243</v>
      </c>
      <c r="P28" s="248"/>
      <c r="Q28" s="248"/>
      <c r="R28" s="93" t="s">
        <v>250</v>
      </c>
      <c r="S28" s="167" t="s">
        <v>267</v>
      </c>
      <c r="T28" s="167" t="s">
        <v>267</v>
      </c>
      <c r="U28" s="167" t="s">
        <v>267</v>
      </c>
      <c r="V28" s="167" t="s">
        <v>267</v>
      </c>
      <c r="W28" s="167" t="s">
        <v>267</v>
      </c>
      <c r="X28" s="167" t="s">
        <v>267</v>
      </c>
      <c r="Y28" s="168" t="s">
        <v>267</v>
      </c>
    </row>
    <row r="29" spans="1:25">
      <c r="A29" s="90" t="s">
        <v>130</v>
      </c>
      <c r="B29" s="72" t="s">
        <v>150</v>
      </c>
      <c r="C29" s="91" t="s">
        <v>171</v>
      </c>
      <c r="D29" s="87"/>
      <c r="E29" s="88"/>
      <c r="F29" s="88"/>
      <c r="G29" s="90" t="s">
        <v>165</v>
      </c>
      <c r="H29" s="92" t="s">
        <v>150</v>
      </c>
      <c r="I29" s="87" t="s">
        <v>172</v>
      </c>
      <c r="J29" s="88"/>
      <c r="K29" s="88"/>
      <c r="O29" s="248" t="s">
        <v>243</v>
      </c>
      <c r="P29" s="248"/>
      <c r="Q29" s="248"/>
      <c r="R29" s="93" t="s">
        <v>250</v>
      </c>
      <c r="S29" s="167" t="s">
        <v>268</v>
      </c>
      <c r="T29" s="167" t="s">
        <v>268</v>
      </c>
      <c r="U29" s="167" t="s">
        <v>268</v>
      </c>
      <c r="V29" s="167" t="s">
        <v>268</v>
      </c>
      <c r="W29" s="167" t="s">
        <v>268</v>
      </c>
      <c r="X29" s="167" t="s">
        <v>268</v>
      </c>
      <c r="Y29" s="168" t="s">
        <v>268</v>
      </c>
    </row>
    <row r="30" spans="1:25">
      <c r="A30" s="90" t="s">
        <v>130</v>
      </c>
      <c r="B30" s="72" t="s">
        <v>144</v>
      </c>
      <c r="C30" s="91" t="s">
        <v>173</v>
      </c>
      <c r="D30" s="87"/>
      <c r="E30" s="88"/>
      <c r="F30" s="88"/>
      <c r="G30" s="90" t="s">
        <v>165</v>
      </c>
      <c r="H30" s="92" t="s">
        <v>144</v>
      </c>
      <c r="I30" s="87" t="s">
        <v>174</v>
      </c>
      <c r="J30" s="88"/>
      <c r="K30" s="88"/>
      <c r="O30" s="248" t="s">
        <v>238</v>
      </c>
      <c r="P30" s="248"/>
      <c r="Q30" s="248"/>
      <c r="R30" s="93" t="s">
        <v>250</v>
      </c>
      <c r="S30" s="167" t="s">
        <v>269</v>
      </c>
      <c r="T30" s="167" t="s">
        <v>269</v>
      </c>
      <c r="U30" s="167" t="s">
        <v>269</v>
      </c>
      <c r="V30" s="167" t="s">
        <v>269</v>
      </c>
      <c r="W30" s="167" t="s">
        <v>269</v>
      </c>
      <c r="X30" s="167" t="s">
        <v>269</v>
      </c>
      <c r="Y30" s="168" t="s">
        <v>269</v>
      </c>
    </row>
    <row r="31" spans="1:25">
      <c r="A31" s="90" t="s">
        <v>155</v>
      </c>
      <c r="B31" s="72" t="s">
        <v>144</v>
      </c>
      <c r="C31" s="91" t="s">
        <v>175</v>
      </c>
      <c r="D31" s="87"/>
      <c r="E31" s="88"/>
      <c r="F31" s="88"/>
      <c r="G31" s="90" t="s">
        <v>176</v>
      </c>
      <c r="H31" s="92" t="s">
        <v>144</v>
      </c>
      <c r="I31" s="87" t="s">
        <v>109</v>
      </c>
      <c r="J31" s="88"/>
      <c r="K31" s="88"/>
      <c r="O31" s="248" t="s">
        <v>243</v>
      </c>
      <c r="P31" s="248"/>
      <c r="Q31" s="248"/>
      <c r="R31" s="93" t="s">
        <v>250</v>
      </c>
      <c r="S31" s="167" t="s">
        <v>270</v>
      </c>
      <c r="T31" s="167" t="s">
        <v>270</v>
      </c>
      <c r="U31" s="167" t="s">
        <v>270</v>
      </c>
      <c r="V31" s="167" t="s">
        <v>270</v>
      </c>
      <c r="W31" s="167" t="s">
        <v>270</v>
      </c>
      <c r="X31" s="167" t="s">
        <v>270</v>
      </c>
      <c r="Y31" s="168" t="s">
        <v>270</v>
      </c>
    </row>
    <row r="32" spans="1:25">
      <c r="A32" s="90" t="s">
        <v>130</v>
      </c>
      <c r="B32" s="72" t="s">
        <v>144</v>
      </c>
      <c r="C32" s="91" t="s">
        <v>177</v>
      </c>
      <c r="D32" s="87"/>
      <c r="E32" s="88"/>
      <c r="F32" s="88"/>
      <c r="G32" s="90"/>
      <c r="H32" s="92"/>
      <c r="I32" s="87"/>
      <c r="J32" s="88"/>
      <c r="K32" s="88"/>
      <c r="O32" s="248" t="s">
        <v>243</v>
      </c>
      <c r="P32" s="248"/>
      <c r="Q32" s="248"/>
      <c r="R32" s="93" t="s">
        <v>250</v>
      </c>
      <c r="S32" s="167" t="s">
        <v>271</v>
      </c>
      <c r="T32" s="167" t="s">
        <v>271</v>
      </c>
      <c r="U32" s="167" t="s">
        <v>271</v>
      </c>
      <c r="V32" s="167" t="s">
        <v>271</v>
      </c>
      <c r="W32" s="167" t="s">
        <v>271</v>
      </c>
      <c r="X32" s="167" t="s">
        <v>271</v>
      </c>
      <c r="Y32" s="168" t="s">
        <v>271</v>
      </c>
    </row>
    <row r="33" spans="1:25">
      <c r="A33" s="90" t="s">
        <v>130</v>
      </c>
      <c r="B33" s="72" t="s">
        <v>144</v>
      </c>
      <c r="C33" s="91" t="s">
        <v>178</v>
      </c>
      <c r="D33" s="87"/>
      <c r="E33" s="88"/>
      <c r="F33" s="88"/>
      <c r="G33" s="90"/>
      <c r="H33" s="92"/>
      <c r="I33" s="87"/>
      <c r="J33" s="88"/>
      <c r="K33" s="88"/>
      <c r="O33" s="248" t="s">
        <v>243</v>
      </c>
      <c r="P33" s="248"/>
      <c r="Q33" s="248"/>
      <c r="R33" s="93" t="s">
        <v>250</v>
      </c>
      <c r="S33" s="167" t="s">
        <v>272</v>
      </c>
      <c r="T33" s="167" t="s">
        <v>272</v>
      </c>
      <c r="U33" s="167" t="s">
        <v>272</v>
      </c>
      <c r="V33" s="167" t="s">
        <v>272</v>
      </c>
      <c r="W33" s="167" t="s">
        <v>272</v>
      </c>
      <c r="X33" s="167" t="s">
        <v>272</v>
      </c>
      <c r="Y33" s="168" t="s">
        <v>272</v>
      </c>
    </row>
    <row r="34" spans="1:25">
      <c r="A34" s="90" t="s">
        <v>130</v>
      </c>
      <c r="B34" s="72" t="s">
        <v>144</v>
      </c>
      <c r="C34" s="91" t="s">
        <v>179</v>
      </c>
      <c r="D34" s="87"/>
      <c r="E34" s="88"/>
      <c r="F34" s="88"/>
      <c r="G34" s="90"/>
      <c r="H34" s="92"/>
      <c r="I34" s="87"/>
      <c r="J34" s="88"/>
      <c r="K34" s="88"/>
      <c r="O34" s="248" t="s">
        <v>243</v>
      </c>
      <c r="P34" s="248"/>
      <c r="Q34" s="248"/>
      <c r="R34" s="93" t="s">
        <v>250</v>
      </c>
      <c r="S34" s="167" t="s">
        <v>273</v>
      </c>
      <c r="T34" s="167" t="s">
        <v>273</v>
      </c>
      <c r="U34" s="167" t="s">
        <v>273</v>
      </c>
      <c r="V34" s="167" t="s">
        <v>273</v>
      </c>
      <c r="W34" s="167" t="s">
        <v>273</v>
      </c>
      <c r="X34" s="167" t="s">
        <v>273</v>
      </c>
      <c r="Y34" s="168" t="s">
        <v>273</v>
      </c>
    </row>
    <row r="35" spans="1:25">
      <c r="A35" s="90" t="s">
        <v>130</v>
      </c>
      <c r="B35" s="72" t="s">
        <v>144</v>
      </c>
      <c r="C35" s="91" t="s">
        <v>110</v>
      </c>
      <c r="D35" s="88"/>
      <c r="E35" s="88"/>
      <c r="F35" s="88"/>
      <c r="G35" s="90"/>
      <c r="H35" s="92"/>
      <c r="I35" s="87"/>
      <c r="J35" s="88"/>
      <c r="K35" s="88"/>
      <c r="O35" s="248" t="s">
        <v>243</v>
      </c>
      <c r="P35" s="248"/>
      <c r="Q35" s="248"/>
      <c r="R35" s="93" t="s">
        <v>250</v>
      </c>
      <c r="S35" s="167" t="s">
        <v>274</v>
      </c>
      <c r="T35" s="167" t="s">
        <v>274</v>
      </c>
      <c r="U35" s="167" t="s">
        <v>274</v>
      </c>
      <c r="V35" s="167" t="s">
        <v>274</v>
      </c>
      <c r="W35" s="167" t="s">
        <v>274</v>
      </c>
      <c r="X35" s="167" t="s">
        <v>274</v>
      </c>
      <c r="Y35" s="168" t="s">
        <v>274</v>
      </c>
    </row>
    <row r="36" spans="1:25">
      <c r="A36" s="90" t="s">
        <v>180</v>
      </c>
      <c r="B36" s="72" t="s">
        <v>144</v>
      </c>
      <c r="C36" s="91" t="s">
        <v>181</v>
      </c>
      <c r="D36" s="88"/>
      <c r="E36" s="88"/>
      <c r="F36" s="88"/>
      <c r="G36" s="87"/>
      <c r="H36" s="88"/>
      <c r="I36" s="88"/>
      <c r="J36" s="88"/>
      <c r="K36" s="88"/>
      <c r="O36" s="248" t="s">
        <v>68</v>
      </c>
      <c r="P36" s="248"/>
      <c r="Q36" s="248"/>
      <c r="R36" s="93" t="s">
        <v>250</v>
      </c>
      <c r="S36" s="167" t="s">
        <v>275</v>
      </c>
      <c r="T36" s="167" t="s">
        <v>275</v>
      </c>
      <c r="U36" s="167" t="s">
        <v>275</v>
      </c>
      <c r="V36" s="167" t="s">
        <v>275</v>
      </c>
      <c r="W36" s="167" t="s">
        <v>275</v>
      </c>
      <c r="X36" s="167" t="s">
        <v>275</v>
      </c>
      <c r="Y36" s="168" t="s">
        <v>275</v>
      </c>
    </row>
    <row r="37" spans="1:25">
      <c r="A37" s="90" t="s">
        <v>130</v>
      </c>
      <c r="B37" s="72" t="s">
        <v>144</v>
      </c>
      <c r="C37" s="91" t="s">
        <v>232</v>
      </c>
      <c r="D37" s="88"/>
      <c r="E37" s="88"/>
      <c r="F37" s="88"/>
      <c r="G37" s="87"/>
      <c r="H37" s="88"/>
      <c r="I37" s="88"/>
      <c r="J37" s="88"/>
      <c r="K37" s="88"/>
      <c r="O37" s="248"/>
      <c r="P37" s="248"/>
      <c r="Q37" s="248"/>
      <c r="R37" s="93"/>
      <c r="S37" s="167"/>
      <c r="T37" s="167"/>
      <c r="U37" s="167"/>
      <c r="V37" s="167"/>
      <c r="W37" s="167"/>
      <c r="X37" s="167"/>
      <c r="Y37" s="176"/>
    </row>
    <row r="38" spans="1:25">
      <c r="A38" s="90" t="s">
        <v>130</v>
      </c>
      <c r="B38" s="72" t="s">
        <v>144</v>
      </c>
      <c r="C38" s="91" t="s">
        <v>111</v>
      </c>
      <c r="D38" s="88"/>
      <c r="E38" s="88"/>
      <c r="F38" s="88"/>
      <c r="G38" s="88"/>
      <c r="H38" s="88"/>
      <c r="I38" s="88"/>
      <c r="J38" s="88"/>
      <c r="K38" s="88"/>
      <c r="O38" s="249" t="s">
        <v>276</v>
      </c>
      <c r="P38" s="250" t="s">
        <v>276</v>
      </c>
      <c r="Q38" s="251" t="s">
        <v>276</v>
      </c>
      <c r="R38" s="93" t="s">
        <v>234</v>
      </c>
      <c r="S38" s="167" t="s">
        <v>277</v>
      </c>
      <c r="T38" s="167" t="s">
        <v>277</v>
      </c>
      <c r="U38" s="167" t="s">
        <v>277</v>
      </c>
      <c r="V38" s="167" t="s">
        <v>277</v>
      </c>
      <c r="W38" s="167" t="s">
        <v>277</v>
      </c>
      <c r="X38" s="167" t="s">
        <v>277</v>
      </c>
      <c r="Y38" s="176" t="s">
        <v>277</v>
      </c>
    </row>
    <row r="39" spans="1:25">
      <c r="A39" s="94"/>
      <c r="B39" s="94"/>
      <c r="C39" s="88"/>
      <c r="D39" s="88"/>
      <c r="E39" s="88"/>
      <c r="F39" s="88"/>
      <c r="G39" s="88"/>
      <c r="H39" s="88"/>
      <c r="I39" s="88"/>
      <c r="J39" s="88"/>
      <c r="K39" s="88"/>
      <c r="O39" s="249" t="s">
        <v>276</v>
      </c>
      <c r="P39" s="250" t="s">
        <v>276</v>
      </c>
      <c r="Q39" s="251" t="s">
        <v>276</v>
      </c>
      <c r="R39" s="93" t="s">
        <v>234</v>
      </c>
      <c r="S39" s="167" t="s">
        <v>278</v>
      </c>
      <c r="T39" s="167" t="s">
        <v>278</v>
      </c>
      <c r="U39" s="167" t="s">
        <v>278</v>
      </c>
      <c r="V39" s="167" t="s">
        <v>278</v>
      </c>
      <c r="W39" s="167" t="s">
        <v>278</v>
      </c>
      <c r="X39" s="167" t="s">
        <v>278</v>
      </c>
      <c r="Y39" s="176" t="s">
        <v>278</v>
      </c>
    </row>
    <row r="40" spans="1:25">
      <c r="A40" s="86" t="s">
        <v>102</v>
      </c>
      <c r="B40" s="94"/>
      <c r="C40" s="88"/>
      <c r="D40" s="88"/>
      <c r="E40" s="88"/>
      <c r="F40" s="88"/>
      <c r="G40" s="89" t="s">
        <v>103</v>
      </c>
      <c r="H40" s="88"/>
      <c r="I40" s="88"/>
      <c r="J40" s="88"/>
      <c r="K40" s="88"/>
      <c r="O40" s="249" t="s">
        <v>276</v>
      </c>
      <c r="P40" s="250" t="s">
        <v>276</v>
      </c>
      <c r="Q40" s="251" t="s">
        <v>276</v>
      </c>
      <c r="R40" s="93" t="s">
        <v>234</v>
      </c>
      <c r="S40" s="167" t="s">
        <v>279</v>
      </c>
      <c r="T40" s="167" t="s">
        <v>279</v>
      </c>
      <c r="U40" s="167" t="s">
        <v>279</v>
      </c>
      <c r="V40" s="167" t="s">
        <v>279</v>
      </c>
      <c r="W40" s="167" t="s">
        <v>279</v>
      </c>
      <c r="X40" s="167" t="s">
        <v>279</v>
      </c>
      <c r="Y40" s="176" t="s">
        <v>279</v>
      </c>
    </row>
    <row r="41" spans="1:25">
      <c r="A41" s="84"/>
      <c r="B41" s="94"/>
      <c r="C41" s="88"/>
      <c r="D41" s="88"/>
      <c r="E41" s="88"/>
      <c r="F41" s="88"/>
      <c r="G41" s="87"/>
      <c r="H41" s="88"/>
      <c r="I41" s="88"/>
      <c r="J41" s="88"/>
      <c r="K41" s="88"/>
      <c r="O41" s="249" t="s">
        <v>276</v>
      </c>
      <c r="P41" s="250" t="s">
        <v>276</v>
      </c>
      <c r="Q41" s="251" t="s">
        <v>276</v>
      </c>
      <c r="R41" s="93" t="s">
        <v>234</v>
      </c>
      <c r="S41" s="167" t="s">
        <v>280</v>
      </c>
      <c r="T41" s="167" t="s">
        <v>280</v>
      </c>
      <c r="U41" s="167" t="s">
        <v>280</v>
      </c>
      <c r="V41" s="167" t="s">
        <v>280</v>
      </c>
      <c r="W41" s="167" t="s">
        <v>280</v>
      </c>
      <c r="X41" s="167" t="s">
        <v>280</v>
      </c>
      <c r="Y41" s="176" t="s">
        <v>280</v>
      </c>
    </row>
    <row r="42" spans="1:25">
      <c r="A42" s="87" t="s">
        <v>99</v>
      </c>
      <c r="B42" s="94"/>
      <c r="C42" s="88"/>
      <c r="D42" s="88"/>
      <c r="E42" s="88"/>
      <c r="F42" s="88"/>
      <c r="G42" s="87" t="s">
        <v>99</v>
      </c>
      <c r="H42" s="87"/>
      <c r="I42" s="88"/>
      <c r="J42" s="88"/>
      <c r="K42" s="88"/>
      <c r="O42" s="249" t="s">
        <v>276</v>
      </c>
      <c r="P42" s="250" t="s">
        <v>276</v>
      </c>
      <c r="Q42" s="251" t="s">
        <v>276</v>
      </c>
      <c r="R42" s="93" t="s">
        <v>250</v>
      </c>
      <c r="S42" s="167" t="s">
        <v>281</v>
      </c>
      <c r="T42" s="167" t="s">
        <v>281</v>
      </c>
      <c r="U42" s="167" t="s">
        <v>281</v>
      </c>
      <c r="V42" s="167" t="s">
        <v>281</v>
      </c>
      <c r="W42" s="167" t="s">
        <v>281</v>
      </c>
      <c r="X42" s="167" t="s">
        <v>281</v>
      </c>
      <c r="Y42" s="176" t="s">
        <v>281</v>
      </c>
    </row>
    <row r="43" spans="1:25">
      <c r="A43" s="90" t="s">
        <v>182</v>
      </c>
      <c r="B43" s="72" t="s">
        <v>129</v>
      </c>
      <c r="C43" s="91" t="s">
        <v>183</v>
      </c>
      <c r="D43" s="88"/>
      <c r="E43" s="88"/>
      <c r="F43" s="88"/>
      <c r="G43" s="90" t="s">
        <v>184</v>
      </c>
      <c r="H43" s="92" t="s">
        <v>131</v>
      </c>
      <c r="I43" s="87" t="s">
        <v>185</v>
      </c>
      <c r="J43" s="88"/>
      <c r="K43" s="88"/>
      <c r="O43" s="249" t="s">
        <v>276</v>
      </c>
      <c r="P43" s="250" t="s">
        <v>276</v>
      </c>
      <c r="Q43" s="251" t="s">
        <v>276</v>
      </c>
      <c r="R43" s="93" t="s">
        <v>250</v>
      </c>
      <c r="S43" s="167" t="s">
        <v>282</v>
      </c>
      <c r="T43" s="167" t="s">
        <v>282</v>
      </c>
      <c r="U43" s="167" t="s">
        <v>282</v>
      </c>
      <c r="V43" s="167" t="s">
        <v>282</v>
      </c>
      <c r="W43" s="167" t="s">
        <v>282</v>
      </c>
      <c r="X43" s="167" t="s">
        <v>282</v>
      </c>
      <c r="Y43" s="176" t="s">
        <v>282</v>
      </c>
    </row>
    <row r="44" spans="1:25">
      <c r="A44" s="90" t="s">
        <v>182</v>
      </c>
      <c r="B44" s="72" t="s">
        <v>131</v>
      </c>
      <c r="C44" s="91" t="s">
        <v>186</v>
      </c>
      <c r="D44" s="88"/>
      <c r="E44" s="88"/>
      <c r="F44" s="88"/>
      <c r="G44" s="90" t="s">
        <v>184</v>
      </c>
      <c r="H44" s="92" t="s">
        <v>129</v>
      </c>
      <c r="I44" s="87" t="s">
        <v>187</v>
      </c>
      <c r="J44" s="88"/>
      <c r="K44" s="88"/>
      <c r="O44" s="249" t="s">
        <v>276</v>
      </c>
      <c r="P44" s="250" t="s">
        <v>276</v>
      </c>
      <c r="Q44" s="251" t="s">
        <v>276</v>
      </c>
      <c r="R44" s="93" t="s">
        <v>250</v>
      </c>
      <c r="S44" s="167" t="s">
        <v>283</v>
      </c>
      <c r="T44" s="167" t="s">
        <v>283</v>
      </c>
      <c r="U44" s="167" t="s">
        <v>283</v>
      </c>
      <c r="V44" s="167" t="s">
        <v>283</v>
      </c>
      <c r="W44" s="167" t="s">
        <v>283</v>
      </c>
      <c r="X44" s="167" t="s">
        <v>283</v>
      </c>
      <c r="Y44" s="176" t="s">
        <v>283</v>
      </c>
    </row>
    <row r="45" spans="1:25">
      <c r="A45" s="90" t="s">
        <v>188</v>
      </c>
      <c r="B45" s="72" t="s">
        <v>131</v>
      </c>
      <c r="C45" s="91" t="s">
        <v>189</v>
      </c>
      <c r="D45" s="88"/>
      <c r="E45" s="88"/>
      <c r="F45" s="88"/>
      <c r="G45" s="90" t="s">
        <v>184</v>
      </c>
      <c r="H45" s="92" t="s">
        <v>131</v>
      </c>
      <c r="I45" s="87" t="s">
        <v>112</v>
      </c>
      <c r="J45" s="88"/>
      <c r="K45" s="88"/>
      <c r="O45" s="249" t="s">
        <v>276</v>
      </c>
      <c r="P45" s="250" t="s">
        <v>276</v>
      </c>
      <c r="Q45" s="251" t="s">
        <v>276</v>
      </c>
      <c r="R45" s="93" t="s">
        <v>250</v>
      </c>
      <c r="S45" s="167" t="s">
        <v>284</v>
      </c>
      <c r="T45" s="167" t="s">
        <v>284</v>
      </c>
      <c r="U45" s="167" t="s">
        <v>284</v>
      </c>
      <c r="V45" s="167" t="s">
        <v>284</v>
      </c>
      <c r="W45" s="167" t="s">
        <v>284</v>
      </c>
      <c r="X45" s="167" t="s">
        <v>284</v>
      </c>
      <c r="Y45" s="176" t="s">
        <v>284</v>
      </c>
    </row>
    <row r="46" spans="1:25">
      <c r="A46" s="90" t="s">
        <v>182</v>
      </c>
      <c r="B46" s="72" t="s">
        <v>131</v>
      </c>
      <c r="C46" s="91" t="s">
        <v>190</v>
      </c>
      <c r="D46" s="88"/>
      <c r="E46" s="88"/>
      <c r="F46" s="88"/>
      <c r="G46" s="90" t="s">
        <v>184</v>
      </c>
      <c r="H46" s="92" t="s">
        <v>131</v>
      </c>
      <c r="I46" s="87" t="s">
        <v>191</v>
      </c>
      <c r="J46" s="88"/>
      <c r="K46" s="88"/>
      <c r="O46" s="249" t="s">
        <v>276</v>
      </c>
      <c r="P46" s="250" t="s">
        <v>276</v>
      </c>
      <c r="Q46" s="251" t="s">
        <v>276</v>
      </c>
      <c r="R46" s="93" t="s">
        <v>250</v>
      </c>
      <c r="S46" s="167" t="s">
        <v>285</v>
      </c>
      <c r="T46" s="167" t="s">
        <v>285</v>
      </c>
      <c r="U46" s="167" t="s">
        <v>285</v>
      </c>
      <c r="V46" s="167" t="s">
        <v>285</v>
      </c>
      <c r="W46" s="167" t="s">
        <v>285</v>
      </c>
      <c r="X46" s="167" t="s">
        <v>285</v>
      </c>
      <c r="Y46" s="176" t="s">
        <v>285</v>
      </c>
    </row>
    <row r="47" spans="1:25">
      <c r="A47" s="72"/>
      <c r="B47" s="72"/>
      <c r="C47" s="88"/>
      <c r="D47" s="88"/>
      <c r="E47" s="88"/>
      <c r="F47" s="88"/>
      <c r="G47" s="90" t="s">
        <v>192</v>
      </c>
      <c r="H47" s="92" t="s">
        <v>131</v>
      </c>
      <c r="I47" s="87" t="s">
        <v>193</v>
      </c>
      <c r="J47" s="88"/>
      <c r="K47" s="88"/>
      <c r="O47" s="249" t="s">
        <v>276</v>
      </c>
      <c r="P47" s="250" t="s">
        <v>276</v>
      </c>
      <c r="Q47" s="251" t="s">
        <v>276</v>
      </c>
      <c r="R47" s="93" t="s">
        <v>250</v>
      </c>
      <c r="S47" s="167" t="s">
        <v>286</v>
      </c>
      <c r="T47" s="167" t="s">
        <v>286</v>
      </c>
      <c r="U47" s="167" t="s">
        <v>286</v>
      </c>
      <c r="V47" s="167" t="s">
        <v>286</v>
      </c>
      <c r="W47" s="167" t="s">
        <v>286</v>
      </c>
      <c r="X47" s="167" t="s">
        <v>286</v>
      </c>
      <c r="Y47" s="176" t="s">
        <v>286</v>
      </c>
    </row>
    <row r="48" spans="1:25">
      <c r="A48" s="91" t="s">
        <v>101</v>
      </c>
      <c r="B48" s="72"/>
      <c r="C48" s="88"/>
      <c r="D48" s="88"/>
      <c r="E48" s="88"/>
      <c r="F48" s="88"/>
      <c r="G48" s="90" t="s">
        <v>194</v>
      </c>
      <c r="H48" s="92" t="s">
        <v>131</v>
      </c>
      <c r="I48" s="87" t="s">
        <v>435</v>
      </c>
      <c r="J48" s="88"/>
      <c r="K48" s="88"/>
      <c r="O48" s="249" t="s">
        <v>276</v>
      </c>
      <c r="P48" s="250" t="s">
        <v>276</v>
      </c>
      <c r="Q48" s="251" t="s">
        <v>276</v>
      </c>
      <c r="R48" s="93" t="s">
        <v>250</v>
      </c>
      <c r="S48" s="167" t="s">
        <v>287</v>
      </c>
      <c r="T48" s="167" t="s">
        <v>287</v>
      </c>
      <c r="U48" s="167" t="s">
        <v>287</v>
      </c>
      <c r="V48" s="167" t="s">
        <v>287</v>
      </c>
      <c r="W48" s="167" t="s">
        <v>287</v>
      </c>
      <c r="X48" s="167" t="s">
        <v>287</v>
      </c>
      <c r="Y48" s="176" t="s">
        <v>287</v>
      </c>
    </row>
    <row r="49" spans="1:25">
      <c r="A49" s="90" t="s">
        <v>182</v>
      </c>
      <c r="B49" s="72" t="s">
        <v>144</v>
      </c>
      <c r="C49" s="91" t="s">
        <v>195</v>
      </c>
      <c r="D49" s="88"/>
      <c r="E49" s="88"/>
      <c r="F49" s="88"/>
      <c r="G49" s="87"/>
      <c r="H49" s="87"/>
      <c r="I49" s="88"/>
      <c r="J49" s="88"/>
      <c r="K49" s="88"/>
      <c r="O49" s="249" t="s">
        <v>276</v>
      </c>
      <c r="P49" s="250" t="s">
        <v>276</v>
      </c>
      <c r="Q49" s="251" t="s">
        <v>276</v>
      </c>
      <c r="R49" s="93" t="s">
        <v>250</v>
      </c>
      <c r="S49" s="167" t="s">
        <v>288</v>
      </c>
      <c r="T49" s="167" t="s">
        <v>288</v>
      </c>
      <c r="U49" s="167" t="s">
        <v>288</v>
      </c>
      <c r="V49" s="167" t="s">
        <v>288</v>
      </c>
      <c r="W49" s="167" t="s">
        <v>288</v>
      </c>
      <c r="X49" s="167" t="s">
        <v>288</v>
      </c>
      <c r="Y49" s="176" t="s">
        <v>288</v>
      </c>
    </row>
    <row r="50" spans="1:25">
      <c r="A50" s="90" t="s">
        <v>182</v>
      </c>
      <c r="B50" s="72" t="s">
        <v>144</v>
      </c>
      <c r="C50" s="91" t="s">
        <v>196</v>
      </c>
      <c r="D50" s="88"/>
      <c r="E50" s="88"/>
      <c r="F50" s="88"/>
      <c r="G50" s="87" t="s">
        <v>101</v>
      </c>
      <c r="H50" s="87"/>
      <c r="I50" s="88"/>
      <c r="J50" s="88"/>
      <c r="K50" s="88"/>
      <c r="O50" s="249" t="s">
        <v>276</v>
      </c>
      <c r="P50" s="250" t="s">
        <v>276</v>
      </c>
      <c r="Q50" s="251" t="s">
        <v>276</v>
      </c>
      <c r="R50" s="93" t="s">
        <v>250</v>
      </c>
      <c r="S50" s="167" t="s">
        <v>289</v>
      </c>
      <c r="T50" s="167" t="s">
        <v>289</v>
      </c>
      <c r="U50" s="167" t="s">
        <v>289</v>
      </c>
      <c r="V50" s="167" t="s">
        <v>289</v>
      </c>
      <c r="W50" s="167" t="s">
        <v>289</v>
      </c>
      <c r="X50" s="167" t="s">
        <v>289</v>
      </c>
      <c r="Y50" s="176" t="s">
        <v>289</v>
      </c>
    </row>
    <row r="51" spans="1:25">
      <c r="A51" s="90" t="s">
        <v>197</v>
      </c>
      <c r="B51" s="72" t="s">
        <v>144</v>
      </c>
      <c r="C51" s="91" t="s">
        <v>198</v>
      </c>
      <c r="D51" s="88"/>
      <c r="E51" s="88"/>
      <c r="F51" s="88"/>
      <c r="G51" s="90" t="s">
        <v>184</v>
      </c>
      <c r="H51" s="92" t="s">
        <v>150</v>
      </c>
      <c r="I51" s="87" t="s">
        <v>113</v>
      </c>
      <c r="J51" s="88"/>
      <c r="K51" s="88"/>
      <c r="O51" s="249" t="s">
        <v>276</v>
      </c>
      <c r="P51" s="250" t="s">
        <v>276</v>
      </c>
      <c r="Q51" s="251" t="s">
        <v>276</v>
      </c>
      <c r="R51" s="93" t="s">
        <v>250</v>
      </c>
      <c r="S51" s="167" t="s">
        <v>290</v>
      </c>
      <c r="T51" s="167" t="s">
        <v>290</v>
      </c>
      <c r="U51" s="167" t="s">
        <v>290</v>
      </c>
      <c r="V51" s="167" t="s">
        <v>290</v>
      </c>
      <c r="W51" s="167" t="s">
        <v>290</v>
      </c>
      <c r="X51" s="167" t="s">
        <v>290</v>
      </c>
      <c r="Y51" s="176" t="s">
        <v>290</v>
      </c>
    </row>
    <row r="52" spans="1:25">
      <c r="A52" s="90" t="s">
        <v>182</v>
      </c>
      <c r="B52" s="72" t="s">
        <v>144</v>
      </c>
      <c r="C52" s="91" t="s">
        <v>199</v>
      </c>
      <c r="D52" s="88"/>
      <c r="E52" s="88"/>
      <c r="F52" s="88"/>
      <c r="G52" s="90" t="s">
        <v>184</v>
      </c>
      <c r="H52" s="92" t="s">
        <v>144</v>
      </c>
      <c r="I52" s="87" t="s">
        <v>200</v>
      </c>
      <c r="J52" s="88"/>
      <c r="K52" s="88"/>
      <c r="O52" s="249"/>
      <c r="P52" s="250" t="s">
        <v>276</v>
      </c>
      <c r="Q52" s="251" t="s">
        <v>276</v>
      </c>
      <c r="R52" s="93"/>
      <c r="S52" s="167"/>
      <c r="T52" s="167" t="s">
        <v>291</v>
      </c>
      <c r="U52" s="167" t="s">
        <v>291</v>
      </c>
      <c r="V52" s="167" t="s">
        <v>291</v>
      </c>
      <c r="W52" s="167" t="s">
        <v>291</v>
      </c>
      <c r="X52" s="167" t="s">
        <v>291</v>
      </c>
      <c r="Y52" s="176" t="s">
        <v>291</v>
      </c>
    </row>
    <row r="53" spans="1:25">
      <c r="A53" s="90" t="s">
        <v>182</v>
      </c>
      <c r="B53" s="72" t="s">
        <v>144</v>
      </c>
      <c r="C53" s="91" t="s">
        <v>201</v>
      </c>
      <c r="D53" s="88"/>
      <c r="E53" s="88"/>
      <c r="F53" s="88"/>
      <c r="G53" s="90" t="s">
        <v>184</v>
      </c>
      <c r="H53" s="92" t="s">
        <v>160</v>
      </c>
      <c r="I53" s="87" t="s">
        <v>114</v>
      </c>
      <c r="J53" s="88"/>
      <c r="K53" s="88"/>
      <c r="O53" s="249"/>
      <c r="P53" s="250"/>
      <c r="Q53" s="251"/>
      <c r="R53" s="93"/>
      <c r="S53" s="167"/>
      <c r="T53" s="167"/>
      <c r="U53" s="167"/>
      <c r="V53" s="167"/>
      <c r="W53" s="167"/>
      <c r="X53" s="167"/>
      <c r="Y53" s="176"/>
    </row>
    <row r="54" spans="1:25">
      <c r="A54" s="90" t="s">
        <v>182</v>
      </c>
      <c r="B54" s="72" t="s">
        <v>144</v>
      </c>
      <c r="C54" s="91" t="s">
        <v>115</v>
      </c>
      <c r="D54" s="88"/>
      <c r="E54" s="88"/>
      <c r="F54" s="88"/>
      <c r="G54" s="87"/>
      <c r="H54" s="88"/>
      <c r="I54" s="88"/>
      <c r="J54" s="88"/>
      <c r="K54" s="88"/>
      <c r="O54" s="249" t="s">
        <v>72</v>
      </c>
      <c r="P54" s="250"/>
      <c r="Q54" s="251"/>
      <c r="R54" s="93" t="s">
        <v>234</v>
      </c>
      <c r="S54" s="167" t="s">
        <v>293</v>
      </c>
      <c r="T54" s="167" t="s">
        <v>293</v>
      </c>
      <c r="U54" s="167" t="s">
        <v>293</v>
      </c>
      <c r="V54" s="167" t="s">
        <v>293</v>
      </c>
      <c r="W54" s="167" t="s">
        <v>293</v>
      </c>
      <c r="X54" s="167" t="s">
        <v>293</v>
      </c>
      <c r="Y54" s="176" t="s">
        <v>293</v>
      </c>
    </row>
    <row r="55" spans="1:25">
      <c r="A55" s="90" t="s">
        <v>182</v>
      </c>
      <c r="B55" s="72" t="s">
        <v>144</v>
      </c>
      <c r="C55" s="91" t="s">
        <v>202</v>
      </c>
      <c r="D55" s="88"/>
      <c r="E55" s="88"/>
      <c r="F55" s="88"/>
      <c r="G55" s="87"/>
      <c r="H55" s="88"/>
      <c r="I55" s="88"/>
      <c r="J55" s="88"/>
      <c r="K55" s="88"/>
      <c r="O55" s="249" t="s">
        <v>292</v>
      </c>
      <c r="P55" s="250"/>
      <c r="Q55" s="251"/>
      <c r="R55" s="93" t="s">
        <v>234</v>
      </c>
      <c r="S55" s="167" t="s">
        <v>294</v>
      </c>
      <c r="T55" s="167" t="s">
        <v>294</v>
      </c>
      <c r="U55" s="167" t="s">
        <v>294</v>
      </c>
      <c r="V55" s="167" t="s">
        <v>294</v>
      </c>
      <c r="W55" s="167" t="s">
        <v>294</v>
      </c>
      <c r="X55" s="167" t="s">
        <v>294</v>
      </c>
      <c r="Y55" s="176" t="s">
        <v>294</v>
      </c>
    </row>
    <row r="56" spans="1:25">
      <c r="A56" s="90" t="s">
        <v>182</v>
      </c>
      <c r="B56" s="72" t="s">
        <v>144</v>
      </c>
      <c r="C56" s="91" t="s">
        <v>203</v>
      </c>
      <c r="D56" s="88"/>
      <c r="E56" s="88"/>
      <c r="F56" s="88"/>
      <c r="G56" s="87"/>
      <c r="H56" s="88"/>
      <c r="I56" s="88"/>
      <c r="J56" s="88"/>
      <c r="K56" s="88"/>
      <c r="O56" s="249" t="s">
        <v>292</v>
      </c>
      <c r="P56" s="250"/>
      <c r="Q56" s="251"/>
      <c r="R56" s="93" t="s">
        <v>234</v>
      </c>
      <c r="S56" s="167" t="s">
        <v>295</v>
      </c>
      <c r="T56" s="167" t="s">
        <v>295</v>
      </c>
      <c r="U56" s="167" t="s">
        <v>295</v>
      </c>
      <c r="V56" s="167" t="s">
        <v>295</v>
      </c>
      <c r="W56" s="167" t="s">
        <v>295</v>
      </c>
      <c r="X56" s="167" t="s">
        <v>295</v>
      </c>
      <c r="Y56" s="176" t="s">
        <v>295</v>
      </c>
    </row>
    <row r="57" spans="1:25">
      <c r="A57" s="90" t="s">
        <v>182</v>
      </c>
      <c r="B57" s="72" t="s">
        <v>144</v>
      </c>
      <c r="C57" s="91" t="s">
        <v>204</v>
      </c>
      <c r="D57" s="88"/>
      <c r="E57" s="88"/>
      <c r="F57" s="88"/>
      <c r="G57" s="87"/>
      <c r="H57" s="88"/>
      <c r="I57" s="88"/>
      <c r="J57" s="88"/>
      <c r="K57" s="88"/>
      <c r="O57" s="249" t="s">
        <v>292</v>
      </c>
      <c r="P57" s="250"/>
      <c r="Q57" s="251"/>
      <c r="R57" s="93" t="s">
        <v>234</v>
      </c>
      <c r="S57" s="167" t="s">
        <v>296</v>
      </c>
      <c r="T57" s="167" t="s">
        <v>296</v>
      </c>
      <c r="U57" s="167" t="s">
        <v>296</v>
      </c>
      <c r="V57" s="167" t="s">
        <v>296</v>
      </c>
      <c r="W57" s="167" t="s">
        <v>296</v>
      </c>
      <c r="X57" s="167" t="s">
        <v>296</v>
      </c>
      <c r="Y57" s="176" t="s">
        <v>296</v>
      </c>
    </row>
    <row r="58" spans="1:25">
      <c r="A58" s="90" t="s">
        <v>182</v>
      </c>
      <c r="B58" s="72" t="s">
        <v>144</v>
      </c>
      <c r="C58" s="91" t="s">
        <v>205</v>
      </c>
      <c r="D58" s="88"/>
      <c r="E58" s="88"/>
      <c r="F58" s="88"/>
      <c r="G58" s="87"/>
      <c r="H58" s="88"/>
      <c r="I58" s="88"/>
      <c r="J58" s="88"/>
      <c r="K58" s="88"/>
      <c r="O58" s="249" t="s">
        <v>292</v>
      </c>
      <c r="P58" s="250"/>
      <c r="Q58" s="251"/>
      <c r="R58" s="93" t="s">
        <v>234</v>
      </c>
      <c r="S58" s="167" t="s">
        <v>297</v>
      </c>
      <c r="T58" s="167" t="s">
        <v>297</v>
      </c>
      <c r="U58" s="167" t="s">
        <v>297</v>
      </c>
      <c r="V58" s="167" t="s">
        <v>297</v>
      </c>
      <c r="W58" s="167" t="s">
        <v>297</v>
      </c>
      <c r="X58" s="167" t="s">
        <v>297</v>
      </c>
      <c r="Y58" s="176" t="s">
        <v>297</v>
      </c>
    </row>
    <row r="59" spans="1:25">
      <c r="A59" s="90"/>
      <c r="B59" s="72"/>
      <c r="C59" s="91"/>
      <c r="D59" s="88"/>
      <c r="E59" s="88"/>
      <c r="F59" s="88"/>
      <c r="G59" s="87"/>
      <c r="H59" s="88"/>
      <c r="I59" s="88"/>
      <c r="J59" s="88"/>
      <c r="K59" s="88"/>
      <c r="O59" s="249" t="s">
        <v>298</v>
      </c>
      <c r="P59" s="250"/>
      <c r="Q59" s="251"/>
      <c r="R59" s="93" t="s">
        <v>234</v>
      </c>
      <c r="S59" s="167" t="s">
        <v>299</v>
      </c>
      <c r="T59" s="167"/>
      <c r="U59" s="167"/>
      <c r="V59" s="167"/>
      <c r="W59" s="167"/>
      <c r="X59" s="167"/>
      <c r="Y59" s="176"/>
    </row>
    <row r="60" spans="1:25">
      <c r="A60" s="72"/>
      <c r="B60" s="94"/>
      <c r="C60" s="88"/>
      <c r="D60" s="88"/>
      <c r="E60" s="88"/>
      <c r="F60" s="88"/>
      <c r="G60" s="87"/>
      <c r="H60" s="88"/>
      <c r="I60" s="88"/>
      <c r="J60" s="88"/>
      <c r="K60" s="88"/>
      <c r="O60" s="249" t="s">
        <v>292</v>
      </c>
      <c r="P60" s="250"/>
      <c r="Q60" s="251"/>
      <c r="R60" s="93" t="s">
        <v>234</v>
      </c>
      <c r="S60" s="167" t="s">
        <v>300</v>
      </c>
      <c r="T60" s="167"/>
      <c r="U60" s="167"/>
      <c r="V60" s="167"/>
      <c r="W60" s="167"/>
      <c r="X60" s="167"/>
      <c r="Y60" s="176"/>
    </row>
    <row r="61" spans="1:25">
      <c r="A61" s="86" t="s">
        <v>428</v>
      </c>
      <c r="B61" s="94"/>
      <c r="C61" s="88"/>
      <c r="D61" s="88"/>
      <c r="E61" s="88"/>
      <c r="F61" s="88"/>
      <c r="G61" s="89" t="s">
        <v>104</v>
      </c>
      <c r="H61" s="88"/>
      <c r="I61" s="88"/>
      <c r="J61" s="88"/>
      <c r="K61" s="88"/>
      <c r="O61" s="249" t="s">
        <v>292</v>
      </c>
      <c r="P61" s="250"/>
      <c r="Q61" s="251"/>
      <c r="R61" s="93" t="s">
        <v>234</v>
      </c>
      <c r="S61" s="167" t="s">
        <v>301</v>
      </c>
      <c r="T61" s="167"/>
      <c r="U61" s="167"/>
      <c r="V61" s="167"/>
      <c r="W61" s="167"/>
      <c r="X61" s="167"/>
      <c r="Y61" s="176"/>
    </row>
    <row r="62" spans="1:25">
      <c r="A62" s="91"/>
      <c r="B62" s="94"/>
      <c r="C62" s="88"/>
      <c r="D62" s="88"/>
      <c r="E62" s="88"/>
      <c r="F62" s="88"/>
      <c r="G62" s="87"/>
      <c r="H62" s="88"/>
      <c r="I62" s="88"/>
      <c r="J62" s="88"/>
      <c r="K62" s="88"/>
      <c r="O62" s="249" t="s">
        <v>292</v>
      </c>
      <c r="P62" s="250"/>
      <c r="Q62" s="251"/>
      <c r="R62" s="93" t="s">
        <v>234</v>
      </c>
      <c r="S62" s="167" t="s">
        <v>302</v>
      </c>
      <c r="T62" s="167"/>
      <c r="U62" s="167"/>
      <c r="V62" s="167"/>
      <c r="W62" s="167"/>
      <c r="X62" s="167"/>
      <c r="Y62" s="176"/>
    </row>
    <row r="63" spans="1:25">
      <c r="A63" s="87" t="s">
        <v>99</v>
      </c>
      <c r="B63" s="94"/>
      <c r="C63" s="88"/>
      <c r="D63" s="88"/>
      <c r="E63" s="88"/>
      <c r="F63" s="88"/>
      <c r="G63" s="87" t="s">
        <v>99</v>
      </c>
      <c r="H63" s="88"/>
      <c r="I63" s="88"/>
      <c r="J63" s="88"/>
      <c r="K63" s="88"/>
      <c r="O63" s="249" t="s">
        <v>292</v>
      </c>
      <c r="P63" s="250"/>
      <c r="Q63" s="251"/>
      <c r="R63" s="93" t="s">
        <v>234</v>
      </c>
      <c r="S63" s="167" t="s">
        <v>303</v>
      </c>
      <c r="T63" s="167"/>
      <c r="U63" s="167"/>
      <c r="V63" s="167"/>
      <c r="W63" s="167"/>
      <c r="X63" s="167"/>
      <c r="Y63" s="176"/>
    </row>
    <row r="64" spans="1:25">
      <c r="A64" s="90" t="s">
        <v>206</v>
      </c>
      <c r="B64" s="72" t="s">
        <v>129</v>
      </c>
      <c r="C64" s="91" t="s">
        <v>207</v>
      </c>
      <c r="D64" s="88"/>
      <c r="E64" s="88"/>
      <c r="F64" s="88"/>
      <c r="G64" s="90" t="s">
        <v>208</v>
      </c>
      <c r="H64" s="92" t="s">
        <v>129</v>
      </c>
      <c r="I64" s="87" t="s">
        <v>209</v>
      </c>
      <c r="J64" s="88"/>
      <c r="K64" s="88"/>
      <c r="O64" s="249" t="s">
        <v>292</v>
      </c>
      <c r="P64" s="250"/>
      <c r="Q64" s="251"/>
      <c r="R64" s="93" t="s">
        <v>234</v>
      </c>
      <c r="S64" s="167" t="s">
        <v>304</v>
      </c>
      <c r="T64" s="167"/>
      <c r="U64" s="167"/>
      <c r="V64" s="167"/>
      <c r="W64" s="167"/>
      <c r="X64" s="167"/>
      <c r="Y64" s="176"/>
    </row>
    <row r="65" spans="1:25">
      <c r="A65" s="90" t="s">
        <v>206</v>
      </c>
      <c r="B65" s="72" t="s">
        <v>131</v>
      </c>
      <c r="C65" s="91" t="s">
        <v>116</v>
      </c>
      <c r="D65" s="88"/>
      <c r="E65" s="88"/>
      <c r="F65" s="88"/>
      <c r="G65" s="90" t="s">
        <v>210</v>
      </c>
      <c r="H65" s="92" t="s">
        <v>131</v>
      </c>
      <c r="I65" s="87" t="s">
        <v>211</v>
      </c>
      <c r="J65" s="88"/>
      <c r="K65" s="88"/>
      <c r="O65" s="249" t="s">
        <v>292</v>
      </c>
      <c r="P65" s="250"/>
      <c r="Q65" s="251"/>
      <c r="R65" s="93" t="s">
        <v>234</v>
      </c>
      <c r="S65" s="167" t="s">
        <v>305</v>
      </c>
      <c r="T65" s="167"/>
      <c r="U65" s="167"/>
      <c r="V65" s="167"/>
      <c r="W65" s="167"/>
      <c r="X65" s="167"/>
      <c r="Y65" s="176"/>
    </row>
    <row r="66" spans="1:25">
      <c r="A66" s="90" t="s">
        <v>206</v>
      </c>
      <c r="B66" s="72" t="s">
        <v>131</v>
      </c>
      <c r="C66" s="91" t="s">
        <v>212</v>
      </c>
      <c r="D66" s="88"/>
      <c r="E66" s="88"/>
      <c r="F66" s="88"/>
      <c r="G66" s="90" t="s">
        <v>208</v>
      </c>
      <c r="H66" s="92" t="s">
        <v>131</v>
      </c>
      <c r="I66" s="87" t="s">
        <v>213</v>
      </c>
      <c r="J66" s="88"/>
      <c r="K66" s="88"/>
      <c r="O66" s="249" t="s">
        <v>292</v>
      </c>
      <c r="P66" s="250"/>
      <c r="Q66" s="251"/>
      <c r="R66" s="93" t="s">
        <v>234</v>
      </c>
      <c r="S66" s="167" t="s">
        <v>306</v>
      </c>
      <c r="T66" s="167"/>
      <c r="U66" s="167"/>
      <c r="V66" s="167"/>
      <c r="W66" s="167"/>
      <c r="X66" s="167"/>
      <c r="Y66" s="176"/>
    </row>
    <row r="67" spans="1:25">
      <c r="A67" s="90" t="s">
        <v>214</v>
      </c>
      <c r="B67" s="72" t="s">
        <v>131</v>
      </c>
      <c r="C67" s="91" t="s">
        <v>117</v>
      </c>
      <c r="D67" s="88"/>
      <c r="E67" s="88"/>
      <c r="F67" s="88"/>
      <c r="G67" s="90" t="s">
        <v>208</v>
      </c>
      <c r="H67" s="92" t="s">
        <v>131</v>
      </c>
      <c r="I67" s="87" t="s">
        <v>215</v>
      </c>
      <c r="J67" s="88"/>
      <c r="K67" s="88"/>
      <c r="O67" s="249" t="s">
        <v>292</v>
      </c>
      <c r="P67" s="250"/>
      <c r="Q67" s="251"/>
      <c r="R67" s="93" t="s">
        <v>234</v>
      </c>
      <c r="S67" s="167" t="s">
        <v>307</v>
      </c>
      <c r="T67" s="167"/>
      <c r="U67" s="167"/>
      <c r="V67" s="167"/>
      <c r="W67" s="167"/>
      <c r="X67" s="167"/>
      <c r="Y67" s="176"/>
    </row>
    <row r="68" spans="1:25">
      <c r="A68" s="90" t="s">
        <v>214</v>
      </c>
      <c r="B68" s="72" t="s">
        <v>131</v>
      </c>
      <c r="C68" s="91" t="s">
        <v>216</v>
      </c>
      <c r="D68" s="88"/>
      <c r="E68" s="88"/>
      <c r="F68" s="88"/>
      <c r="G68" s="87"/>
      <c r="H68" s="88"/>
      <c r="I68" s="88"/>
      <c r="J68" s="88"/>
      <c r="K68" s="88"/>
      <c r="O68" s="249" t="s">
        <v>292</v>
      </c>
      <c r="P68" s="250"/>
      <c r="Q68" s="251"/>
      <c r="R68" s="93" t="s">
        <v>234</v>
      </c>
      <c r="S68" s="167" t="s">
        <v>308</v>
      </c>
      <c r="T68" s="167"/>
      <c r="U68" s="167"/>
      <c r="V68" s="167"/>
      <c r="W68" s="167"/>
      <c r="X68" s="167"/>
      <c r="Y68" s="176"/>
    </row>
    <row r="69" spans="1:25">
      <c r="A69" s="90" t="s">
        <v>214</v>
      </c>
      <c r="B69" s="72" t="s">
        <v>129</v>
      </c>
      <c r="C69" s="91" t="s">
        <v>444</v>
      </c>
      <c r="D69" s="88"/>
      <c r="E69" s="88"/>
      <c r="F69" s="88"/>
      <c r="G69" s="87" t="s">
        <v>101</v>
      </c>
      <c r="H69" s="88"/>
      <c r="I69" s="88"/>
      <c r="J69" s="88"/>
      <c r="K69" s="88"/>
      <c r="O69" s="252" t="s">
        <v>292</v>
      </c>
      <c r="P69" s="253"/>
      <c r="Q69" s="254"/>
      <c r="R69" s="96" t="s">
        <v>234</v>
      </c>
      <c r="S69" s="180" t="s">
        <v>309</v>
      </c>
      <c r="T69" s="180"/>
      <c r="U69" s="180"/>
      <c r="V69" s="180"/>
      <c r="W69" s="180"/>
      <c r="X69" s="180"/>
      <c r="Y69" s="181"/>
    </row>
    <row r="70" spans="1:25">
      <c r="A70" s="90" t="s">
        <v>214</v>
      </c>
      <c r="B70" s="72" t="s">
        <v>131</v>
      </c>
      <c r="C70" s="91" t="s">
        <v>445</v>
      </c>
      <c r="D70" s="88"/>
      <c r="E70" s="88"/>
      <c r="F70" s="88"/>
      <c r="G70" s="90" t="s">
        <v>208</v>
      </c>
      <c r="H70" s="92" t="s">
        <v>144</v>
      </c>
      <c r="I70" s="87" t="s">
        <v>217</v>
      </c>
      <c r="J70" s="88"/>
      <c r="K70" s="88"/>
      <c r="O70" s="252" t="s">
        <v>292</v>
      </c>
      <c r="P70" s="253"/>
      <c r="Q70" s="254"/>
      <c r="R70" s="96" t="s">
        <v>234</v>
      </c>
      <c r="S70" s="180" t="s">
        <v>310</v>
      </c>
      <c r="T70" s="180"/>
      <c r="U70" s="180"/>
      <c r="V70" s="180"/>
      <c r="W70" s="180"/>
      <c r="X70" s="180"/>
      <c r="Y70" s="181"/>
    </row>
    <row r="71" spans="1:25">
      <c r="A71" s="92"/>
      <c r="B71" s="72"/>
      <c r="C71" s="88"/>
      <c r="D71" s="88"/>
      <c r="E71" s="88"/>
      <c r="F71" s="88"/>
      <c r="G71" s="90" t="s">
        <v>208</v>
      </c>
      <c r="H71" s="92" t="s">
        <v>144</v>
      </c>
      <c r="I71" s="87" t="s">
        <v>218</v>
      </c>
      <c r="J71" s="88"/>
      <c r="K71" s="88"/>
      <c r="O71" s="249" t="s">
        <v>292</v>
      </c>
      <c r="P71" s="250"/>
      <c r="Q71" s="251"/>
      <c r="R71" s="93" t="s">
        <v>234</v>
      </c>
      <c r="S71" s="167" t="s">
        <v>311</v>
      </c>
      <c r="T71" s="167"/>
      <c r="U71" s="167"/>
      <c r="V71" s="167"/>
      <c r="W71" s="167"/>
      <c r="X71" s="167"/>
      <c r="Y71" s="176"/>
    </row>
    <row r="72" spans="1:25">
      <c r="A72" s="92"/>
      <c r="B72" s="72"/>
      <c r="C72" s="88"/>
      <c r="D72" s="88"/>
      <c r="E72" s="88"/>
      <c r="F72" s="88"/>
      <c r="G72" s="90" t="s">
        <v>208</v>
      </c>
      <c r="H72" s="92" t="s">
        <v>144</v>
      </c>
      <c r="I72" s="87" t="s">
        <v>436</v>
      </c>
      <c r="J72" s="88"/>
      <c r="K72" s="88"/>
      <c r="O72" s="249" t="s">
        <v>292</v>
      </c>
      <c r="P72" s="250"/>
      <c r="Q72" s="251"/>
      <c r="R72" s="93" t="s">
        <v>234</v>
      </c>
      <c r="S72" s="167" t="s">
        <v>312</v>
      </c>
      <c r="T72" s="167"/>
      <c r="U72" s="167"/>
      <c r="V72" s="167"/>
      <c r="W72" s="167"/>
      <c r="X72" s="167"/>
      <c r="Y72" s="168"/>
    </row>
    <row r="73" spans="1:25">
      <c r="A73" s="91" t="s">
        <v>101</v>
      </c>
      <c r="B73" s="72"/>
      <c r="C73" s="88"/>
      <c r="D73" s="88"/>
      <c r="E73" s="88"/>
      <c r="F73" s="88"/>
      <c r="G73" s="90" t="s">
        <v>87</v>
      </c>
      <c r="H73" s="92" t="s">
        <v>71</v>
      </c>
      <c r="I73" s="87" t="s">
        <v>220</v>
      </c>
      <c r="J73" s="88"/>
      <c r="K73" s="88"/>
      <c r="O73" s="249" t="s">
        <v>292</v>
      </c>
      <c r="P73" s="250"/>
      <c r="Q73" s="251"/>
      <c r="R73" s="93" t="s">
        <v>234</v>
      </c>
      <c r="S73" s="167" t="s">
        <v>313</v>
      </c>
      <c r="T73" s="167"/>
      <c r="U73" s="167"/>
      <c r="V73" s="167"/>
      <c r="W73" s="167"/>
      <c r="X73" s="167"/>
      <c r="Y73" s="168"/>
    </row>
    <row r="74" spans="1:25">
      <c r="A74" s="90" t="s">
        <v>214</v>
      </c>
      <c r="B74" s="72" t="s">
        <v>144</v>
      </c>
      <c r="C74" s="91" t="s">
        <v>219</v>
      </c>
      <c r="D74" s="88"/>
      <c r="E74" s="88"/>
      <c r="F74" s="88"/>
      <c r="G74" s="90" t="s">
        <v>208</v>
      </c>
      <c r="H74" s="92" t="s">
        <v>144</v>
      </c>
      <c r="I74" s="87" t="s">
        <v>222</v>
      </c>
      <c r="J74" s="88"/>
      <c r="K74" s="88"/>
      <c r="O74" s="249" t="s">
        <v>292</v>
      </c>
      <c r="P74" s="250"/>
      <c r="Q74" s="251"/>
      <c r="R74" s="93" t="s">
        <v>234</v>
      </c>
      <c r="S74" s="167" t="s">
        <v>314</v>
      </c>
      <c r="T74" s="167"/>
      <c r="U74" s="167"/>
      <c r="V74" s="167"/>
      <c r="W74" s="167"/>
      <c r="X74" s="167"/>
      <c r="Y74" s="168"/>
    </row>
    <row r="75" spans="1:25">
      <c r="A75" s="90" t="s">
        <v>214</v>
      </c>
      <c r="B75" s="72" t="s">
        <v>144</v>
      </c>
      <c r="C75" s="91" t="s">
        <v>221</v>
      </c>
      <c r="D75" s="88"/>
      <c r="E75" s="88"/>
      <c r="F75" s="88"/>
      <c r="G75" s="90" t="s">
        <v>208</v>
      </c>
      <c r="H75" s="92" t="s">
        <v>144</v>
      </c>
      <c r="I75" s="87" t="s">
        <v>119</v>
      </c>
      <c r="J75" s="88"/>
      <c r="K75" s="88"/>
      <c r="O75" s="249" t="s">
        <v>292</v>
      </c>
      <c r="P75" s="250"/>
      <c r="Q75" s="251"/>
      <c r="R75" s="93" t="s">
        <v>234</v>
      </c>
      <c r="S75" s="167" t="s">
        <v>315</v>
      </c>
      <c r="T75" s="167"/>
      <c r="U75" s="167"/>
      <c r="V75" s="167"/>
      <c r="W75" s="167"/>
      <c r="X75" s="167"/>
      <c r="Y75" s="168"/>
    </row>
    <row r="76" spans="1:25">
      <c r="A76" s="90" t="s">
        <v>214</v>
      </c>
      <c r="B76" s="72" t="s">
        <v>144</v>
      </c>
      <c r="C76" s="91" t="s">
        <v>118</v>
      </c>
      <c r="D76" s="88"/>
      <c r="E76" s="88"/>
      <c r="F76" s="88"/>
      <c r="G76" s="90"/>
      <c r="H76" s="92"/>
      <c r="I76" s="87"/>
      <c r="J76" s="88"/>
      <c r="K76" s="88"/>
      <c r="O76" s="249" t="s">
        <v>292</v>
      </c>
      <c r="P76" s="250"/>
      <c r="Q76" s="251"/>
      <c r="R76" s="93" t="s">
        <v>234</v>
      </c>
      <c r="S76" s="167" t="s">
        <v>316</v>
      </c>
      <c r="T76" s="167"/>
      <c r="U76" s="167"/>
      <c r="V76" s="167"/>
      <c r="W76" s="167"/>
      <c r="X76" s="167"/>
      <c r="Y76" s="168"/>
    </row>
    <row r="77" spans="1:25">
      <c r="A77" s="90" t="s">
        <v>214</v>
      </c>
      <c r="B77" s="72" t="s">
        <v>144</v>
      </c>
      <c r="C77" s="91" t="s">
        <v>443</v>
      </c>
      <c r="D77" s="88"/>
      <c r="E77" s="88"/>
      <c r="F77" s="88"/>
      <c r="G77" s="87"/>
      <c r="H77" s="88"/>
      <c r="I77" s="88"/>
      <c r="J77" s="88"/>
      <c r="K77" s="88"/>
      <c r="O77" s="249" t="s">
        <v>292</v>
      </c>
      <c r="P77" s="250"/>
      <c r="Q77" s="251"/>
      <c r="R77" s="93" t="s">
        <v>234</v>
      </c>
      <c r="S77" s="167" t="s">
        <v>317</v>
      </c>
      <c r="T77" s="167"/>
      <c r="U77" s="167"/>
      <c r="V77" s="167"/>
      <c r="W77" s="167"/>
      <c r="X77" s="167"/>
      <c r="Y77" s="168"/>
    </row>
    <row r="78" spans="1:25">
      <c r="A78" s="90" t="s">
        <v>214</v>
      </c>
      <c r="B78" s="72" t="s">
        <v>144</v>
      </c>
      <c r="C78" s="91" t="s">
        <v>120</v>
      </c>
      <c r="D78" s="88"/>
      <c r="E78" s="88"/>
      <c r="F78" s="88"/>
      <c r="G78" s="87"/>
      <c r="H78" s="88"/>
      <c r="I78" s="88"/>
      <c r="J78" s="88"/>
      <c r="K78" s="88"/>
      <c r="O78" s="249" t="s">
        <v>292</v>
      </c>
      <c r="P78" s="250"/>
      <c r="Q78" s="251"/>
      <c r="R78" s="93" t="s">
        <v>234</v>
      </c>
      <c r="S78" s="167" t="s">
        <v>318</v>
      </c>
      <c r="T78" s="167"/>
      <c r="U78" s="167"/>
      <c r="V78" s="167"/>
      <c r="W78" s="167"/>
      <c r="X78" s="167"/>
      <c r="Y78" s="168"/>
    </row>
    <row r="79" spans="1:25">
      <c r="A79" s="90" t="s">
        <v>223</v>
      </c>
      <c r="B79" s="72" t="s">
        <v>144</v>
      </c>
      <c r="C79" s="91" t="s">
        <v>224</v>
      </c>
      <c r="D79" s="88"/>
      <c r="E79" s="88"/>
      <c r="F79" s="88"/>
      <c r="G79" s="87"/>
      <c r="H79" s="88"/>
      <c r="I79" s="88"/>
      <c r="J79" s="88"/>
      <c r="K79" s="88"/>
      <c r="O79" s="249" t="s">
        <v>292</v>
      </c>
      <c r="P79" s="250"/>
      <c r="Q79" s="251"/>
      <c r="R79" s="93" t="s">
        <v>234</v>
      </c>
      <c r="S79" s="167" t="s">
        <v>319</v>
      </c>
      <c r="T79" s="167"/>
      <c r="U79" s="167"/>
      <c r="V79" s="167"/>
      <c r="W79" s="167"/>
      <c r="X79" s="167"/>
      <c r="Y79" s="168"/>
    </row>
    <row r="80" spans="1:25">
      <c r="A80" s="90" t="s">
        <v>214</v>
      </c>
      <c r="B80" s="72" t="s">
        <v>144</v>
      </c>
      <c r="C80" s="91" t="s">
        <v>225</v>
      </c>
      <c r="D80" s="88"/>
      <c r="E80" s="88"/>
      <c r="F80" s="88"/>
      <c r="G80" s="87"/>
      <c r="H80" s="88"/>
      <c r="I80" s="88"/>
      <c r="J80" s="88"/>
      <c r="K80" s="88"/>
      <c r="O80" s="249" t="s">
        <v>292</v>
      </c>
      <c r="P80" s="250"/>
      <c r="Q80" s="251"/>
      <c r="R80" s="93" t="s">
        <v>234</v>
      </c>
      <c r="S80" s="167" t="s">
        <v>320</v>
      </c>
      <c r="T80" s="167"/>
      <c r="U80" s="167"/>
      <c r="V80" s="167"/>
      <c r="W80" s="167"/>
      <c r="X80" s="167"/>
      <c r="Y80" s="168"/>
    </row>
    <row r="81" spans="1:25">
      <c r="A81" s="90" t="s">
        <v>214</v>
      </c>
      <c r="B81" s="72" t="s">
        <v>144</v>
      </c>
      <c r="C81" s="91" t="s">
        <v>226</v>
      </c>
      <c r="D81" s="88"/>
      <c r="E81" s="88"/>
      <c r="F81" s="88"/>
      <c r="G81" s="87"/>
      <c r="H81" s="88"/>
      <c r="I81" s="88"/>
      <c r="J81" s="88"/>
      <c r="K81" s="88"/>
      <c r="O81" s="249" t="s">
        <v>72</v>
      </c>
      <c r="P81" s="250"/>
      <c r="Q81" s="251"/>
      <c r="R81" s="93" t="s">
        <v>234</v>
      </c>
      <c r="S81" s="167" t="s">
        <v>321</v>
      </c>
      <c r="T81" s="167"/>
      <c r="U81" s="167"/>
      <c r="V81" s="167"/>
      <c r="W81" s="167"/>
      <c r="X81" s="167"/>
      <c r="Y81" s="168"/>
    </row>
    <row r="82" spans="1:25">
      <c r="A82" s="90" t="s">
        <v>214</v>
      </c>
      <c r="B82" s="72" t="s">
        <v>144</v>
      </c>
      <c r="C82" s="91" t="s">
        <v>227</v>
      </c>
      <c r="D82" s="88"/>
      <c r="E82" s="88"/>
      <c r="F82" s="88"/>
      <c r="G82" s="87"/>
      <c r="H82" s="88"/>
      <c r="I82" s="88"/>
      <c r="J82" s="88"/>
      <c r="K82" s="88"/>
      <c r="O82" s="249" t="s">
        <v>292</v>
      </c>
      <c r="P82" s="250"/>
      <c r="Q82" s="251"/>
      <c r="R82" s="93" t="s">
        <v>234</v>
      </c>
      <c r="S82" s="167" t="s">
        <v>322</v>
      </c>
      <c r="T82" s="167"/>
      <c r="U82" s="167"/>
      <c r="V82" s="167"/>
      <c r="W82" s="167"/>
      <c r="X82" s="167"/>
      <c r="Y82" s="168"/>
    </row>
    <row r="83" spans="1:25">
      <c r="A83" s="90" t="s">
        <v>214</v>
      </c>
      <c r="B83" s="72" t="s">
        <v>144</v>
      </c>
      <c r="C83" s="91" t="s">
        <v>228</v>
      </c>
      <c r="D83" s="88"/>
      <c r="E83" s="88"/>
      <c r="F83" s="88"/>
      <c r="G83" s="87"/>
      <c r="H83" s="88"/>
      <c r="I83" s="88"/>
      <c r="J83" s="88"/>
      <c r="K83" s="88"/>
      <c r="O83" s="249" t="s">
        <v>292</v>
      </c>
      <c r="P83" s="250"/>
      <c r="Q83" s="251"/>
      <c r="R83" s="93" t="s">
        <v>234</v>
      </c>
      <c r="S83" s="167" t="s">
        <v>323</v>
      </c>
      <c r="T83" s="167"/>
      <c r="U83" s="167"/>
      <c r="V83" s="167"/>
      <c r="W83" s="167"/>
      <c r="X83" s="167"/>
      <c r="Y83" s="168"/>
    </row>
    <row r="84" spans="1:25">
      <c r="A84" s="90" t="s">
        <v>214</v>
      </c>
      <c r="B84" s="72" t="s">
        <v>144</v>
      </c>
      <c r="C84" s="91" t="s">
        <v>229</v>
      </c>
      <c r="D84" s="88"/>
      <c r="E84" s="88"/>
      <c r="F84" s="88"/>
      <c r="G84" s="87"/>
      <c r="H84" s="88"/>
      <c r="I84" s="88"/>
      <c r="J84" s="88"/>
      <c r="K84" s="88"/>
      <c r="O84" s="249" t="s">
        <v>292</v>
      </c>
      <c r="P84" s="250"/>
      <c r="Q84" s="251"/>
      <c r="R84" s="93" t="s">
        <v>234</v>
      </c>
      <c r="S84" s="167" t="s">
        <v>324</v>
      </c>
      <c r="T84" s="167"/>
      <c r="U84" s="167"/>
      <c r="V84" s="167"/>
      <c r="W84" s="167"/>
      <c r="X84" s="167"/>
      <c r="Y84" s="168"/>
    </row>
    <row r="85" spans="1:25">
      <c r="A85" s="90" t="s">
        <v>214</v>
      </c>
      <c r="B85" s="72" t="s">
        <v>144</v>
      </c>
      <c r="C85" s="91" t="s">
        <v>429</v>
      </c>
      <c r="D85" s="88"/>
      <c r="E85" s="88"/>
      <c r="F85" s="88"/>
      <c r="G85" s="87"/>
      <c r="H85" s="88"/>
      <c r="I85" s="88"/>
      <c r="J85" s="88"/>
      <c r="K85" s="88"/>
      <c r="O85" s="249" t="s">
        <v>292</v>
      </c>
      <c r="P85" s="250"/>
      <c r="Q85" s="251"/>
      <c r="R85" s="93" t="s">
        <v>234</v>
      </c>
      <c r="S85" s="167" t="s">
        <v>325</v>
      </c>
      <c r="T85" s="167"/>
      <c r="U85" s="167"/>
      <c r="V85" s="167"/>
      <c r="W85" s="167"/>
      <c r="X85" s="167"/>
      <c r="Y85" s="168"/>
    </row>
    <row r="86" spans="1:25">
      <c r="A86" s="90" t="s">
        <v>214</v>
      </c>
      <c r="B86" s="72" t="s">
        <v>144</v>
      </c>
      <c r="C86" s="91" t="s">
        <v>230</v>
      </c>
      <c r="D86" s="88"/>
      <c r="E86" s="88"/>
      <c r="F86" s="88"/>
      <c r="G86" s="87"/>
      <c r="H86" s="88"/>
      <c r="I86" s="88"/>
      <c r="J86" s="88"/>
      <c r="K86" s="88"/>
      <c r="O86" s="249" t="s">
        <v>298</v>
      </c>
      <c r="P86" s="250"/>
      <c r="Q86" s="251"/>
      <c r="R86" s="93" t="s">
        <v>234</v>
      </c>
      <c r="S86" s="167" t="s">
        <v>326</v>
      </c>
      <c r="T86" s="167"/>
      <c r="U86" s="167"/>
      <c r="V86" s="167"/>
      <c r="W86" s="167"/>
      <c r="X86" s="167"/>
      <c r="Y86" s="168"/>
    </row>
    <row r="87" spans="1:25">
      <c r="A87" s="90" t="s">
        <v>214</v>
      </c>
      <c r="B87" s="72" t="s">
        <v>144</v>
      </c>
      <c r="C87" s="91" t="s">
        <v>231</v>
      </c>
      <c r="D87" s="88"/>
      <c r="E87" s="88"/>
      <c r="F87" s="88"/>
      <c r="G87" s="87"/>
      <c r="H87" s="88"/>
      <c r="I87" s="88"/>
      <c r="J87" s="88"/>
      <c r="K87" s="88"/>
      <c r="O87" s="249" t="s">
        <v>292</v>
      </c>
      <c r="P87" s="250"/>
      <c r="Q87" s="251"/>
      <c r="R87" s="93" t="s">
        <v>327</v>
      </c>
      <c r="S87" s="167" t="s">
        <v>328</v>
      </c>
      <c r="T87" s="167" t="s">
        <v>328</v>
      </c>
      <c r="U87" s="167" t="s">
        <v>328</v>
      </c>
      <c r="V87" s="167" t="s">
        <v>328</v>
      </c>
      <c r="W87" s="167" t="s">
        <v>328</v>
      </c>
      <c r="X87" s="167" t="s">
        <v>328</v>
      </c>
      <c r="Y87" s="168" t="s">
        <v>328</v>
      </c>
    </row>
    <row r="88" spans="1:25">
      <c r="A88" s="90" t="s">
        <v>214</v>
      </c>
      <c r="B88" s="72" t="s">
        <v>144</v>
      </c>
      <c r="C88" s="87" t="s">
        <v>442</v>
      </c>
      <c r="D88" s="88"/>
      <c r="E88" s="88"/>
      <c r="F88" s="88"/>
      <c r="G88" s="87"/>
      <c r="H88" s="88"/>
      <c r="I88" s="88"/>
      <c r="J88" s="88"/>
      <c r="K88" s="88"/>
      <c r="O88" s="249" t="s">
        <v>292</v>
      </c>
      <c r="P88" s="250"/>
      <c r="Q88" s="251"/>
      <c r="R88" s="93" t="s">
        <v>327</v>
      </c>
      <c r="S88" s="167" t="s">
        <v>329</v>
      </c>
      <c r="T88" s="167" t="s">
        <v>329</v>
      </c>
      <c r="U88" s="167" t="s">
        <v>329</v>
      </c>
      <c r="V88" s="167" t="s">
        <v>329</v>
      </c>
      <c r="W88" s="167" t="s">
        <v>329</v>
      </c>
      <c r="X88" s="167" t="s">
        <v>329</v>
      </c>
      <c r="Y88" s="168" t="s">
        <v>329</v>
      </c>
    </row>
    <row r="89" spans="1:25">
      <c r="A89" s="90" t="s">
        <v>72</v>
      </c>
      <c r="B89" s="72" t="s">
        <v>71</v>
      </c>
      <c r="C89" s="87" t="s">
        <v>430</v>
      </c>
      <c r="O89" s="249" t="s">
        <v>292</v>
      </c>
      <c r="P89" s="250"/>
      <c r="Q89" s="251"/>
      <c r="R89" s="93" t="s">
        <v>327</v>
      </c>
      <c r="S89" s="167" t="s">
        <v>330</v>
      </c>
      <c r="T89" s="167" t="s">
        <v>330</v>
      </c>
      <c r="U89" s="167" t="s">
        <v>330</v>
      </c>
      <c r="V89" s="167" t="s">
        <v>330</v>
      </c>
      <c r="W89" s="167" t="s">
        <v>330</v>
      </c>
      <c r="X89" s="167" t="s">
        <v>330</v>
      </c>
      <c r="Y89" s="168" t="s">
        <v>330</v>
      </c>
    </row>
    <row r="90" spans="1:25">
      <c r="A90" s="90" t="s">
        <v>72</v>
      </c>
      <c r="B90" s="72" t="s">
        <v>71</v>
      </c>
      <c r="C90" s="87" t="s">
        <v>431</v>
      </c>
      <c r="O90" s="249" t="s">
        <v>292</v>
      </c>
      <c r="P90" s="250"/>
      <c r="Q90" s="251"/>
      <c r="R90" s="93" t="s">
        <v>327</v>
      </c>
      <c r="S90" s="167" t="s">
        <v>443</v>
      </c>
      <c r="T90" s="167" t="s">
        <v>331</v>
      </c>
      <c r="U90" s="167" t="s">
        <v>331</v>
      </c>
      <c r="V90" s="167" t="s">
        <v>331</v>
      </c>
      <c r="W90" s="167" t="s">
        <v>331</v>
      </c>
      <c r="X90" s="167" t="s">
        <v>331</v>
      </c>
      <c r="Y90" s="176" t="s">
        <v>331</v>
      </c>
    </row>
    <row r="91" spans="1:25">
      <c r="A91" s="90" t="s">
        <v>72</v>
      </c>
      <c r="B91" s="72" t="s">
        <v>71</v>
      </c>
      <c r="C91" s="87" t="s">
        <v>432</v>
      </c>
      <c r="O91" s="249" t="s">
        <v>292</v>
      </c>
      <c r="P91" s="250"/>
      <c r="Q91" s="251"/>
      <c r="R91" s="93" t="s">
        <v>327</v>
      </c>
      <c r="S91" s="167" t="s">
        <v>332</v>
      </c>
      <c r="T91" s="167" t="s">
        <v>332</v>
      </c>
      <c r="U91" s="167" t="s">
        <v>332</v>
      </c>
      <c r="V91" s="167" t="s">
        <v>332</v>
      </c>
      <c r="W91" s="167" t="s">
        <v>332</v>
      </c>
      <c r="X91" s="167" t="s">
        <v>332</v>
      </c>
      <c r="Y91" s="176" t="s">
        <v>332</v>
      </c>
    </row>
    <row r="92" spans="1:25">
      <c r="O92" s="249" t="s">
        <v>292</v>
      </c>
      <c r="P92" s="250"/>
      <c r="Q92" s="251"/>
      <c r="R92" s="93" t="s">
        <v>327</v>
      </c>
      <c r="S92" s="167" t="s">
        <v>333</v>
      </c>
      <c r="T92" s="167" t="s">
        <v>333</v>
      </c>
      <c r="U92" s="167" t="s">
        <v>333</v>
      </c>
      <c r="V92" s="167" t="s">
        <v>333</v>
      </c>
      <c r="W92" s="167" t="s">
        <v>333</v>
      </c>
      <c r="X92" s="167" t="s">
        <v>333</v>
      </c>
      <c r="Y92" s="176" t="s">
        <v>333</v>
      </c>
    </row>
    <row r="93" spans="1:25">
      <c r="O93" s="249" t="s">
        <v>292</v>
      </c>
      <c r="P93" s="250"/>
      <c r="Q93" s="251"/>
      <c r="R93" s="93" t="s">
        <v>327</v>
      </c>
      <c r="S93" s="167" t="s">
        <v>334</v>
      </c>
      <c r="T93" s="167" t="s">
        <v>334</v>
      </c>
      <c r="U93" s="167" t="s">
        <v>334</v>
      </c>
      <c r="V93" s="167" t="s">
        <v>334</v>
      </c>
      <c r="W93" s="167" t="s">
        <v>334</v>
      </c>
      <c r="X93" s="167" t="s">
        <v>334</v>
      </c>
      <c r="Y93" s="176" t="s">
        <v>334</v>
      </c>
    </row>
    <row r="94" spans="1:25">
      <c r="O94" s="249" t="s">
        <v>292</v>
      </c>
      <c r="P94" s="250"/>
      <c r="Q94" s="251"/>
      <c r="R94" s="93" t="s">
        <v>327</v>
      </c>
      <c r="S94" s="167" t="s">
        <v>335</v>
      </c>
      <c r="T94" s="167" t="s">
        <v>335</v>
      </c>
      <c r="U94" s="167" t="s">
        <v>335</v>
      </c>
      <c r="V94" s="167" t="s">
        <v>335</v>
      </c>
      <c r="W94" s="167" t="s">
        <v>335</v>
      </c>
      <c r="X94" s="167" t="s">
        <v>335</v>
      </c>
      <c r="Y94" s="176" t="s">
        <v>335</v>
      </c>
    </row>
    <row r="95" spans="1:25">
      <c r="O95" s="249" t="s">
        <v>292</v>
      </c>
      <c r="P95" s="250"/>
      <c r="Q95" s="251"/>
      <c r="R95" s="93" t="s">
        <v>327</v>
      </c>
      <c r="S95" s="167" t="s">
        <v>336</v>
      </c>
      <c r="T95" s="167" t="s">
        <v>336</v>
      </c>
      <c r="U95" s="167" t="s">
        <v>336</v>
      </c>
      <c r="V95" s="167" t="s">
        <v>336</v>
      </c>
      <c r="W95" s="167" t="s">
        <v>336</v>
      </c>
      <c r="X95" s="167" t="s">
        <v>336</v>
      </c>
      <c r="Y95" s="176" t="s">
        <v>336</v>
      </c>
    </row>
    <row r="96" spans="1:25">
      <c r="O96" s="249" t="s">
        <v>292</v>
      </c>
      <c r="P96" s="250"/>
      <c r="Q96" s="251"/>
      <c r="R96" s="93" t="s">
        <v>327</v>
      </c>
      <c r="S96" s="167" t="s">
        <v>337</v>
      </c>
      <c r="T96" s="167" t="s">
        <v>337</v>
      </c>
      <c r="U96" s="167" t="s">
        <v>337</v>
      </c>
      <c r="V96" s="167" t="s">
        <v>337</v>
      </c>
      <c r="W96" s="167" t="s">
        <v>337</v>
      </c>
      <c r="X96" s="167" t="s">
        <v>337</v>
      </c>
      <c r="Y96" s="176" t="s">
        <v>337</v>
      </c>
    </row>
    <row r="97" spans="15:25">
      <c r="O97" s="249" t="s">
        <v>292</v>
      </c>
      <c r="P97" s="250"/>
      <c r="Q97" s="251"/>
      <c r="R97" s="93" t="s">
        <v>327</v>
      </c>
      <c r="S97" s="167" t="s">
        <v>338</v>
      </c>
      <c r="T97" s="167" t="s">
        <v>338</v>
      </c>
      <c r="U97" s="167" t="s">
        <v>338</v>
      </c>
      <c r="V97" s="167" t="s">
        <v>338</v>
      </c>
      <c r="W97" s="167" t="s">
        <v>338</v>
      </c>
      <c r="X97" s="167" t="s">
        <v>338</v>
      </c>
      <c r="Y97" s="176" t="s">
        <v>338</v>
      </c>
    </row>
    <row r="98" spans="15:25">
      <c r="O98" s="249" t="s">
        <v>292</v>
      </c>
      <c r="P98" s="250"/>
      <c r="Q98" s="251"/>
      <c r="R98" s="93" t="s">
        <v>327</v>
      </c>
      <c r="S98" s="167" t="s">
        <v>429</v>
      </c>
      <c r="T98" s="167" t="s">
        <v>339</v>
      </c>
      <c r="U98" s="167" t="s">
        <v>339</v>
      </c>
      <c r="V98" s="167" t="s">
        <v>339</v>
      </c>
      <c r="W98" s="167" t="s">
        <v>339</v>
      </c>
      <c r="X98" s="167" t="s">
        <v>339</v>
      </c>
      <c r="Y98" s="176" t="s">
        <v>339</v>
      </c>
    </row>
    <row r="99" spans="15:25">
      <c r="O99" s="249" t="s">
        <v>292</v>
      </c>
      <c r="P99" s="250"/>
      <c r="Q99" s="251"/>
      <c r="R99" s="93" t="s">
        <v>327</v>
      </c>
      <c r="S99" s="167" t="s">
        <v>340</v>
      </c>
      <c r="T99" s="167" t="s">
        <v>340</v>
      </c>
      <c r="U99" s="167" t="s">
        <v>340</v>
      </c>
      <c r="V99" s="167" t="s">
        <v>340</v>
      </c>
      <c r="W99" s="167" t="s">
        <v>340</v>
      </c>
      <c r="X99" s="167" t="s">
        <v>340</v>
      </c>
      <c r="Y99" s="176" t="s">
        <v>340</v>
      </c>
    </row>
    <row r="100" spans="15:25">
      <c r="O100" s="249" t="s">
        <v>292</v>
      </c>
      <c r="P100" s="250"/>
      <c r="Q100" s="251"/>
      <c r="R100" s="93" t="s">
        <v>327</v>
      </c>
      <c r="S100" s="167" t="s">
        <v>341</v>
      </c>
      <c r="T100" s="167" t="s">
        <v>341</v>
      </c>
      <c r="U100" s="167" t="s">
        <v>341</v>
      </c>
      <c r="V100" s="167" t="s">
        <v>341</v>
      </c>
      <c r="W100" s="167" t="s">
        <v>341</v>
      </c>
      <c r="X100" s="167" t="s">
        <v>341</v>
      </c>
      <c r="Y100" s="176" t="s">
        <v>341</v>
      </c>
    </row>
    <row r="101" spans="15:25">
      <c r="O101" s="249" t="s">
        <v>292</v>
      </c>
      <c r="P101" s="250"/>
      <c r="Q101" s="251"/>
      <c r="R101" s="93" t="s">
        <v>327</v>
      </c>
      <c r="S101" s="167" t="s">
        <v>442</v>
      </c>
      <c r="T101" s="167" t="s">
        <v>342</v>
      </c>
      <c r="U101" s="167" t="s">
        <v>342</v>
      </c>
      <c r="V101" s="167" t="s">
        <v>342</v>
      </c>
      <c r="W101" s="167" t="s">
        <v>342</v>
      </c>
      <c r="X101" s="167" t="s">
        <v>342</v>
      </c>
      <c r="Y101" s="176" t="s">
        <v>342</v>
      </c>
    </row>
    <row r="102" spans="15:25">
      <c r="O102" s="248" t="s">
        <v>421</v>
      </c>
      <c r="P102" s="248"/>
      <c r="Q102" s="248"/>
      <c r="R102" s="93" t="s">
        <v>71</v>
      </c>
      <c r="S102" s="167" t="s">
        <v>422</v>
      </c>
      <c r="T102" s="167" t="s">
        <v>366</v>
      </c>
      <c r="U102" s="167" t="s">
        <v>366</v>
      </c>
      <c r="V102" s="167" t="s">
        <v>366</v>
      </c>
      <c r="W102" s="167" t="s">
        <v>366</v>
      </c>
      <c r="X102" s="167" t="s">
        <v>366</v>
      </c>
      <c r="Y102" s="176" t="s">
        <v>366</v>
      </c>
    </row>
    <row r="103" spans="15:25">
      <c r="O103" s="248" t="s">
        <v>72</v>
      </c>
      <c r="P103" s="248"/>
      <c r="Q103" s="248"/>
      <c r="R103" s="93" t="s">
        <v>71</v>
      </c>
      <c r="S103" s="167" t="s">
        <v>423</v>
      </c>
      <c r="T103" s="167" t="s">
        <v>368</v>
      </c>
      <c r="U103" s="167" t="s">
        <v>368</v>
      </c>
      <c r="V103" s="167" t="s">
        <v>368</v>
      </c>
      <c r="W103" s="167" t="s">
        <v>368</v>
      </c>
      <c r="X103" s="167" t="s">
        <v>368</v>
      </c>
      <c r="Y103" s="176" t="s">
        <v>368</v>
      </c>
    </row>
    <row r="104" spans="15:25">
      <c r="O104" s="248" t="s">
        <v>72</v>
      </c>
      <c r="P104" s="248"/>
      <c r="Q104" s="248"/>
      <c r="R104" s="93" t="s">
        <v>71</v>
      </c>
      <c r="S104" s="167" t="s">
        <v>424</v>
      </c>
      <c r="T104" s="167" t="s">
        <v>369</v>
      </c>
      <c r="U104" s="167" t="s">
        <v>369</v>
      </c>
      <c r="V104" s="167" t="s">
        <v>369</v>
      </c>
      <c r="W104" s="167" t="s">
        <v>369</v>
      </c>
      <c r="X104" s="167" t="s">
        <v>369</v>
      </c>
      <c r="Y104" s="176" t="s">
        <v>369</v>
      </c>
    </row>
    <row r="105" spans="15:25">
      <c r="O105" s="248"/>
      <c r="P105" s="248"/>
      <c r="Q105" s="248"/>
      <c r="R105" s="93"/>
      <c r="S105" s="167"/>
      <c r="T105" s="167"/>
      <c r="U105" s="167"/>
      <c r="V105" s="167"/>
      <c r="W105" s="167"/>
      <c r="X105" s="167"/>
      <c r="Y105" s="176"/>
    </row>
    <row r="106" spans="15:25">
      <c r="O106" s="248" t="s">
        <v>343</v>
      </c>
      <c r="P106" s="248"/>
      <c r="Q106" s="248"/>
      <c r="R106" s="93" t="s">
        <v>234</v>
      </c>
      <c r="S106" s="167" t="s">
        <v>100</v>
      </c>
      <c r="T106" s="167" t="s">
        <v>100</v>
      </c>
      <c r="U106" s="167" t="s">
        <v>100</v>
      </c>
      <c r="V106" s="167" t="s">
        <v>100</v>
      </c>
      <c r="W106" s="167" t="s">
        <v>100</v>
      </c>
      <c r="X106" s="167" t="s">
        <v>100</v>
      </c>
      <c r="Y106" s="176" t="s">
        <v>100</v>
      </c>
    </row>
    <row r="107" spans="15:25">
      <c r="O107" s="248" t="s">
        <v>343</v>
      </c>
      <c r="P107" s="248"/>
      <c r="Q107" s="248"/>
      <c r="R107" s="93" t="s">
        <v>234</v>
      </c>
      <c r="S107" s="167" t="s">
        <v>344</v>
      </c>
      <c r="T107" s="167" t="s">
        <v>344</v>
      </c>
      <c r="U107" s="167" t="s">
        <v>344</v>
      </c>
      <c r="V107" s="167" t="s">
        <v>344</v>
      </c>
      <c r="W107" s="167" t="s">
        <v>344</v>
      </c>
      <c r="X107" s="167" t="s">
        <v>344</v>
      </c>
      <c r="Y107" s="176" t="s">
        <v>344</v>
      </c>
    </row>
    <row r="108" spans="15:25">
      <c r="O108" s="248" t="s">
        <v>343</v>
      </c>
      <c r="P108" s="248"/>
      <c r="Q108" s="248"/>
      <c r="R108" s="93" t="s">
        <v>234</v>
      </c>
      <c r="S108" s="167" t="s">
        <v>345</v>
      </c>
      <c r="T108" s="167" t="s">
        <v>345</v>
      </c>
      <c r="U108" s="167" t="s">
        <v>345</v>
      </c>
      <c r="V108" s="167" t="s">
        <v>345</v>
      </c>
      <c r="W108" s="167" t="s">
        <v>345</v>
      </c>
      <c r="X108" s="167" t="s">
        <v>345</v>
      </c>
      <c r="Y108" s="176" t="s">
        <v>345</v>
      </c>
    </row>
    <row r="109" spans="15:25">
      <c r="O109" s="248" t="s">
        <v>343</v>
      </c>
      <c r="P109" s="248"/>
      <c r="Q109" s="248"/>
      <c r="R109" s="93" t="s">
        <v>234</v>
      </c>
      <c r="S109" s="167" t="s">
        <v>346</v>
      </c>
      <c r="T109" s="167" t="s">
        <v>346</v>
      </c>
      <c r="U109" s="167" t="s">
        <v>346</v>
      </c>
      <c r="V109" s="167" t="s">
        <v>346</v>
      </c>
      <c r="W109" s="167" t="s">
        <v>346</v>
      </c>
      <c r="X109" s="167" t="s">
        <v>346</v>
      </c>
      <c r="Y109" s="176" t="s">
        <v>346</v>
      </c>
    </row>
    <row r="110" spans="15:25">
      <c r="O110" s="248" t="s">
        <v>343</v>
      </c>
      <c r="P110" s="248"/>
      <c r="Q110" s="248"/>
      <c r="R110" s="93" t="s">
        <v>234</v>
      </c>
      <c r="S110" s="167" t="s">
        <v>347</v>
      </c>
      <c r="T110" s="167" t="s">
        <v>348</v>
      </c>
      <c r="U110" s="167" t="s">
        <v>348</v>
      </c>
      <c r="V110" s="167" t="s">
        <v>348</v>
      </c>
      <c r="W110" s="167" t="s">
        <v>348</v>
      </c>
      <c r="X110" s="167" t="s">
        <v>348</v>
      </c>
      <c r="Y110" s="176" t="s">
        <v>348</v>
      </c>
    </row>
    <row r="111" spans="15:25">
      <c r="O111" s="248" t="s">
        <v>343</v>
      </c>
      <c r="P111" s="248"/>
      <c r="Q111" s="248"/>
      <c r="R111" s="93" t="s">
        <v>234</v>
      </c>
      <c r="S111" s="167" t="s">
        <v>349</v>
      </c>
      <c r="T111" s="167" t="s">
        <v>348</v>
      </c>
      <c r="U111" s="167" t="s">
        <v>348</v>
      </c>
      <c r="V111" s="167" t="s">
        <v>348</v>
      </c>
      <c r="W111" s="167" t="s">
        <v>348</v>
      </c>
      <c r="X111" s="167" t="s">
        <v>348</v>
      </c>
      <c r="Y111" s="176" t="s">
        <v>348</v>
      </c>
    </row>
    <row r="112" spans="15:25">
      <c r="O112" s="248" t="s">
        <v>343</v>
      </c>
      <c r="P112" s="248"/>
      <c r="Q112" s="248"/>
      <c r="R112" s="93" t="s">
        <v>234</v>
      </c>
      <c r="S112" s="167" t="s">
        <v>412</v>
      </c>
      <c r="T112" s="167" t="s">
        <v>348</v>
      </c>
      <c r="U112" s="167" t="s">
        <v>348</v>
      </c>
      <c r="V112" s="167" t="s">
        <v>348</v>
      </c>
      <c r="W112" s="167" t="s">
        <v>348</v>
      </c>
      <c r="X112" s="167" t="s">
        <v>348</v>
      </c>
      <c r="Y112" s="176" t="s">
        <v>348</v>
      </c>
    </row>
    <row r="113" spans="15:25">
      <c r="O113" s="248" t="s">
        <v>343</v>
      </c>
      <c r="P113" s="248"/>
      <c r="Q113" s="248"/>
      <c r="R113" s="93" t="s">
        <v>234</v>
      </c>
      <c r="S113" s="167" t="s">
        <v>350</v>
      </c>
      <c r="T113" s="167" t="s">
        <v>348</v>
      </c>
      <c r="U113" s="167" t="s">
        <v>348</v>
      </c>
      <c r="V113" s="167" t="s">
        <v>348</v>
      </c>
      <c r="W113" s="167" t="s">
        <v>348</v>
      </c>
      <c r="X113" s="167" t="s">
        <v>348</v>
      </c>
      <c r="Y113" s="176" t="s">
        <v>348</v>
      </c>
    </row>
    <row r="114" spans="15:25">
      <c r="O114" s="248" t="s">
        <v>343</v>
      </c>
      <c r="P114" s="248"/>
      <c r="Q114" s="248"/>
      <c r="R114" s="93" t="s">
        <v>234</v>
      </c>
      <c r="S114" s="167" t="s">
        <v>351</v>
      </c>
      <c r="T114" s="167" t="s">
        <v>348</v>
      </c>
      <c r="U114" s="167" t="s">
        <v>348</v>
      </c>
      <c r="V114" s="167" t="s">
        <v>348</v>
      </c>
      <c r="W114" s="167" t="s">
        <v>348</v>
      </c>
      <c r="X114" s="167" t="s">
        <v>348</v>
      </c>
      <c r="Y114" s="176" t="s">
        <v>348</v>
      </c>
    </row>
    <row r="115" spans="15:25">
      <c r="O115" s="248" t="s">
        <v>343</v>
      </c>
      <c r="P115" s="248"/>
      <c r="Q115" s="248"/>
      <c r="R115" s="93" t="s">
        <v>327</v>
      </c>
      <c r="S115" s="167" t="s">
        <v>352</v>
      </c>
      <c r="T115" s="167" t="s">
        <v>352</v>
      </c>
      <c r="U115" s="167" t="s">
        <v>352</v>
      </c>
      <c r="V115" s="167" t="s">
        <v>352</v>
      </c>
      <c r="W115" s="167" t="s">
        <v>352</v>
      </c>
      <c r="X115" s="167" t="s">
        <v>352</v>
      </c>
      <c r="Y115" s="176" t="s">
        <v>352</v>
      </c>
    </row>
    <row r="116" spans="15:25">
      <c r="O116" s="248" t="s">
        <v>343</v>
      </c>
      <c r="P116" s="248"/>
      <c r="Q116" s="248"/>
      <c r="R116" s="93" t="s">
        <v>327</v>
      </c>
      <c r="S116" s="167" t="s">
        <v>353</v>
      </c>
      <c r="T116" s="167" t="s">
        <v>353</v>
      </c>
      <c r="U116" s="167" t="s">
        <v>353</v>
      </c>
      <c r="V116" s="167" t="s">
        <v>353</v>
      </c>
      <c r="W116" s="167" t="s">
        <v>353</v>
      </c>
      <c r="X116" s="167" t="s">
        <v>353</v>
      </c>
      <c r="Y116" s="176" t="s">
        <v>353</v>
      </c>
    </row>
    <row r="117" spans="15:25">
      <c r="O117" s="248" t="s">
        <v>343</v>
      </c>
      <c r="P117" s="248"/>
      <c r="Q117" s="248"/>
      <c r="R117" s="93" t="s">
        <v>327</v>
      </c>
      <c r="S117" s="167" t="s">
        <v>354</v>
      </c>
      <c r="T117" s="167" t="s">
        <v>354</v>
      </c>
      <c r="U117" s="167" t="s">
        <v>354</v>
      </c>
      <c r="V117" s="167" t="s">
        <v>354</v>
      </c>
      <c r="W117" s="167" t="s">
        <v>354</v>
      </c>
      <c r="X117" s="167" t="s">
        <v>354</v>
      </c>
      <c r="Y117" s="176" t="s">
        <v>354</v>
      </c>
    </row>
    <row r="118" spans="15:25">
      <c r="O118" s="248" t="s">
        <v>343</v>
      </c>
      <c r="P118" s="248"/>
      <c r="Q118" s="248"/>
      <c r="R118" s="93" t="s">
        <v>327</v>
      </c>
      <c r="S118" s="167" t="s">
        <v>355</v>
      </c>
      <c r="T118" s="167" t="s">
        <v>355</v>
      </c>
      <c r="U118" s="167" t="s">
        <v>355</v>
      </c>
      <c r="V118" s="167" t="s">
        <v>355</v>
      </c>
      <c r="W118" s="167" t="s">
        <v>355</v>
      </c>
      <c r="X118" s="167" t="s">
        <v>355</v>
      </c>
      <c r="Y118" s="176" t="s">
        <v>355</v>
      </c>
    </row>
    <row r="119" spans="15:25">
      <c r="O119" s="248"/>
      <c r="P119" s="248"/>
      <c r="Q119" s="248"/>
      <c r="R119" s="93"/>
      <c r="S119" s="167"/>
      <c r="T119" s="167"/>
      <c r="U119" s="167"/>
      <c r="V119" s="167"/>
      <c r="W119" s="167"/>
      <c r="X119" s="167"/>
      <c r="Y119" s="176"/>
    </row>
    <row r="120" spans="15:25">
      <c r="O120" s="248" t="s">
        <v>356</v>
      </c>
      <c r="P120" s="248"/>
      <c r="Q120" s="248"/>
      <c r="R120" s="93" t="s">
        <v>234</v>
      </c>
      <c r="S120" s="167" t="s">
        <v>357</v>
      </c>
      <c r="T120" s="167" t="s">
        <v>357</v>
      </c>
      <c r="U120" s="167" t="s">
        <v>357</v>
      </c>
      <c r="V120" s="167" t="s">
        <v>357</v>
      </c>
      <c r="W120" s="167" t="s">
        <v>357</v>
      </c>
      <c r="X120" s="167" t="s">
        <v>357</v>
      </c>
      <c r="Y120" s="176" t="s">
        <v>357</v>
      </c>
    </row>
    <row r="121" spans="15:25">
      <c r="O121" s="248" t="s">
        <v>356</v>
      </c>
      <c r="P121" s="248"/>
      <c r="Q121" s="248"/>
      <c r="R121" s="93" t="s">
        <v>234</v>
      </c>
      <c r="S121" s="167" t="s">
        <v>358</v>
      </c>
      <c r="T121" s="167" t="s">
        <v>358</v>
      </c>
      <c r="U121" s="167" t="s">
        <v>358</v>
      </c>
      <c r="V121" s="167" t="s">
        <v>358</v>
      </c>
      <c r="W121" s="167" t="s">
        <v>358</v>
      </c>
      <c r="X121" s="167" t="s">
        <v>358</v>
      </c>
      <c r="Y121" s="176" t="s">
        <v>358</v>
      </c>
    </row>
    <row r="122" spans="15:25">
      <c r="O122" s="248" t="s">
        <v>356</v>
      </c>
      <c r="P122" s="248"/>
      <c r="Q122" s="248"/>
      <c r="R122" s="93" t="s">
        <v>234</v>
      </c>
      <c r="S122" s="167" t="s">
        <v>359</v>
      </c>
      <c r="T122" s="167" t="s">
        <v>359</v>
      </c>
      <c r="U122" s="167" t="s">
        <v>359</v>
      </c>
      <c r="V122" s="167" t="s">
        <v>359</v>
      </c>
      <c r="W122" s="167" t="s">
        <v>359</v>
      </c>
      <c r="X122" s="167" t="s">
        <v>359</v>
      </c>
      <c r="Y122" s="176" t="s">
        <v>359</v>
      </c>
    </row>
    <row r="123" spans="15:25">
      <c r="O123" s="248"/>
      <c r="P123" s="248"/>
      <c r="Q123" s="248"/>
      <c r="R123" s="93"/>
      <c r="S123" s="167"/>
      <c r="T123" s="167" t="s">
        <v>360</v>
      </c>
      <c r="U123" s="167" t="s">
        <v>360</v>
      </c>
      <c r="V123" s="167" t="s">
        <v>360</v>
      </c>
      <c r="W123" s="167" t="s">
        <v>360</v>
      </c>
      <c r="X123" s="167" t="s">
        <v>360</v>
      </c>
      <c r="Y123" s="176" t="s">
        <v>360</v>
      </c>
    </row>
    <row r="124" spans="15:25">
      <c r="O124" s="248" t="s">
        <v>356</v>
      </c>
      <c r="P124" s="248"/>
      <c r="Q124" s="248"/>
      <c r="R124" s="93" t="s">
        <v>250</v>
      </c>
      <c r="S124" s="167" t="s">
        <v>361</v>
      </c>
      <c r="T124" s="167" t="s">
        <v>361</v>
      </c>
      <c r="U124" s="167" t="s">
        <v>361</v>
      </c>
      <c r="V124" s="167" t="s">
        <v>361</v>
      </c>
      <c r="W124" s="167" t="s">
        <v>361</v>
      </c>
      <c r="X124" s="167" t="s">
        <v>361</v>
      </c>
      <c r="Y124" s="176" t="s">
        <v>361</v>
      </c>
    </row>
    <row r="125" spans="15:25">
      <c r="O125" s="248" t="s">
        <v>356</v>
      </c>
      <c r="P125" s="248"/>
      <c r="Q125" s="248"/>
      <c r="R125" s="93" t="s">
        <v>250</v>
      </c>
      <c r="S125" s="167" t="s">
        <v>362</v>
      </c>
      <c r="T125" s="167" t="s">
        <v>363</v>
      </c>
      <c r="U125" s="167" t="s">
        <v>363</v>
      </c>
      <c r="V125" s="167" t="s">
        <v>363</v>
      </c>
      <c r="W125" s="167" t="s">
        <v>363</v>
      </c>
      <c r="X125" s="167" t="s">
        <v>363</v>
      </c>
      <c r="Y125" s="176" t="s">
        <v>363</v>
      </c>
    </row>
    <row r="126" spans="15:25">
      <c r="O126" s="248" t="s">
        <v>356</v>
      </c>
      <c r="P126" s="248"/>
      <c r="Q126" s="248"/>
      <c r="R126" s="93" t="s">
        <v>250</v>
      </c>
      <c r="S126" s="167" t="s">
        <v>364</v>
      </c>
      <c r="T126" s="167" t="s">
        <v>363</v>
      </c>
      <c r="U126" s="167" t="s">
        <v>363</v>
      </c>
      <c r="V126" s="167" t="s">
        <v>363</v>
      </c>
      <c r="W126" s="167" t="s">
        <v>363</v>
      </c>
      <c r="X126" s="167" t="s">
        <v>363</v>
      </c>
      <c r="Y126" s="176" t="s">
        <v>363</v>
      </c>
    </row>
    <row r="127" spans="15:25">
      <c r="O127" s="248" t="s">
        <v>356</v>
      </c>
      <c r="P127" s="248"/>
      <c r="Q127" s="248"/>
      <c r="R127" s="93" t="s">
        <v>250</v>
      </c>
      <c r="S127" s="167" t="s">
        <v>365</v>
      </c>
      <c r="T127" s="167" t="s">
        <v>365</v>
      </c>
      <c r="U127" s="167" t="s">
        <v>365</v>
      </c>
      <c r="V127" s="167" t="s">
        <v>365</v>
      </c>
      <c r="W127" s="167" t="s">
        <v>365</v>
      </c>
      <c r="X127" s="167" t="s">
        <v>365</v>
      </c>
      <c r="Y127" s="176" t="s">
        <v>365</v>
      </c>
    </row>
    <row r="128" spans="15:25">
      <c r="O128" s="248"/>
      <c r="P128" s="248"/>
      <c r="Q128" s="248"/>
      <c r="R128" s="93"/>
      <c r="S128" s="167"/>
      <c r="T128" s="167" t="s">
        <v>366</v>
      </c>
      <c r="U128" s="167" t="s">
        <v>366</v>
      </c>
      <c r="V128" s="167" t="s">
        <v>366</v>
      </c>
      <c r="W128" s="167" t="s">
        <v>366</v>
      </c>
      <c r="X128" s="167" t="s">
        <v>366</v>
      </c>
      <c r="Y128" s="176" t="s">
        <v>366</v>
      </c>
    </row>
    <row r="129" spans="15:25">
      <c r="O129" s="248"/>
      <c r="P129" s="248"/>
      <c r="Q129" s="248"/>
      <c r="R129" s="93"/>
      <c r="S129" s="167"/>
      <c r="T129" s="167"/>
      <c r="U129" s="167"/>
      <c r="V129" s="167"/>
      <c r="W129" s="167"/>
      <c r="X129" s="167"/>
      <c r="Y129" s="176"/>
    </row>
    <row r="130" spans="15:25">
      <c r="O130" s="248" t="s">
        <v>370</v>
      </c>
      <c r="P130" s="248"/>
      <c r="Q130" s="248"/>
      <c r="R130" s="93" t="s">
        <v>234</v>
      </c>
      <c r="S130" s="167" t="s">
        <v>371</v>
      </c>
      <c r="T130" s="167" t="s">
        <v>371</v>
      </c>
      <c r="U130" s="167" t="s">
        <v>371</v>
      </c>
      <c r="V130" s="167" t="s">
        <v>371</v>
      </c>
      <c r="W130" s="167" t="s">
        <v>371</v>
      </c>
      <c r="X130" s="167" t="s">
        <v>371</v>
      </c>
      <c r="Y130" s="176" t="s">
        <v>371</v>
      </c>
    </row>
    <row r="131" spans="15:25">
      <c r="O131" s="248" t="s">
        <v>370</v>
      </c>
      <c r="P131" s="248"/>
      <c r="Q131" s="248"/>
      <c r="R131" s="93" t="s">
        <v>234</v>
      </c>
      <c r="S131" s="167" t="s">
        <v>372</v>
      </c>
      <c r="T131" s="167" t="s">
        <v>372</v>
      </c>
      <c r="U131" s="167" t="s">
        <v>372</v>
      </c>
      <c r="V131" s="167" t="s">
        <v>372</v>
      </c>
      <c r="W131" s="167" t="s">
        <v>372</v>
      </c>
      <c r="X131" s="167" t="s">
        <v>372</v>
      </c>
      <c r="Y131" s="176" t="s">
        <v>372</v>
      </c>
    </row>
    <row r="132" spans="15:25">
      <c r="O132" s="248" t="s">
        <v>370</v>
      </c>
      <c r="P132" s="248"/>
      <c r="Q132" s="248"/>
      <c r="R132" s="93" t="s">
        <v>234</v>
      </c>
      <c r="S132" s="167" t="s">
        <v>373</v>
      </c>
      <c r="T132" s="167" t="s">
        <v>373</v>
      </c>
      <c r="U132" s="167" t="s">
        <v>373</v>
      </c>
      <c r="V132" s="167" t="s">
        <v>373</v>
      </c>
      <c r="W132" s="167" t="s">
        <v>373</v>
      </c>
      <c r="X132" s="167" t="s">
        <v>373</v>
      </c>
      <c r="Y132" s="176" t="s">
        <v>373</v>
      </c>
    </row>
    <row r="133" spans="15:25">
      <c r="O133" s="248" t="s">
        <v>370</v>
      </c>
      <c r="P133" s="248"/>
      <c r="Q133" s="248"/>
      <c r="R133" s="93" t="s">
        <v>234</v>
      </c>
      <c r="S133" s="167" t="s">
        <v>374</v>
      </c>
      <c r="T133" s="167" t="s">
        <v>374</v>
      </c>
      <c r="U133" s="167" t="s">
        <v>374</v>
      </c>
      <c r="V133" s="167" t="s">
        <v>374</v>
      </c>
      <c r="W133" s="167" t="s">
        <v>374</v>
      </c>
      <c r="X133" s="167" t="s">
        <v>374</v>
      </c>
      <c r="Y133" s="176" t="s">
        <v>374</v>
      </c>
    </row>
    <row r="134" spans="15:25">
      <c r="O134" s="248" t="s">
        <v>370</v>
      </c>
      <c r="P134" s="248"/>
      <c r="Q134" s="248"/>
      <c r="R134" s="93" t="s">
        <v>234</v>
      </c>
      <c r="S134" s="167" t="s">
        <v>375</v>
      </c>
      <c r="T134" s="167" t="s">
        <v>376</v>
      </c>
      <c r="U134" s="167" t="s">
        <v>376</v>
      </c>
      <c r="V134" s="167" t="s">
        <v>376</v>
      </c>
      <c r="W134" s="167" t="s">
        <v>376</v>
      </c>
      <c r="X134" s="167" t="s">
        <v>376</v>
      </c>
      <c r="Y134" s="176" t="s">
        <v>376</v>
      </c>
    </row>
    <row r="135" spans="15:25">
      <c r="O135" s="248" t="s">
        <v>370</v>
      </c>
      <c r="P135" s="248"/>
      <c r="Q135" s="248"/>
      <c r="R135" s="93" t="s">
        <v>234</v>
      </c>
      <c r="S135" s="167" t="s">
        <v>377</v>
      </c>
      <c r="T135" s="167" t="s">
        <v>376</v>
      </c>
      <c r="U135" s="167" t="s">
        <v>376</v>
      </c>
      <c r="V135" s="167" t="s">
        <v>376</v>
      </c>
      <c r="W135" s="167" t="s">
        <v>376</v>
      </c>
      <c r="X135" s="167" t="s">
        <v>376</v>
      </c>
      <c r="Y135" s="176" t="s">
        <v>376</v>
      </c>
    </row>
    <row r="136" spans="15:25">
      <c r="O136" s="248" t="s">
        <v>370</v>
      </c>
      <c r="P136" s="248"/>
      <c r="Q136" s="248"/>
      <c r="R136" s="93" t="s">
        <v>234</v>
      </c>
      <c r="S136" s="167" t="s">
        <v>416</v>
      </c>
      <c r="T136" s="167" t="s">
        <v>378</v>
      </c>
      <c r="U136" s="167" t="s">
        <v>378</v>
      </c>
      <c r="V136" s="167" t="s">
        <v>378</v>
      </c>
      <c r="W136" s="167" t="s">
        <v>378</v>
      </c>
      <c r="X136" s="167" t="s">
        <v>378</v>
      </c>
      <c r="Y136" s="176" t="s">
        <v>378</v>
      </c>
    </row>
    <row r="137" spans="15:25">
      <c r="O137" s="248" t="s">
        <v>370</v>
      </c>
      <c r="P137" s="248"/>
      <c r="Q137" s="248"/>
      <c r="R137" s="93" t="s">
        <v>234</v>
      </c>
      <c r="S137" s="167" t="s">
        <v>379</v>
      </c>
      <c r="T137" s="167" t="s">
        <v>378</v>
      </c>
      <c r="U137" s="167" t="s">
        <v>378</v>
      </c>
      <c r="V137" s="167" t="s">
        <v>378</v>
      </c>
      <c r="W137" s="167" t="s">
        <v>378</v>
      </c>
      <c r="X137" s="167" t="s">
        <v>378</v>
      </c>
      <c r="Y137" s="176" t="s">
        <v>378</v>
      </c>
    </row>
    <row r="138" spans="15:25">
      <c r="O138" s="248" t="s">
        <v>370</v>
      </c>
      <c r="P138" s="248"/>
      <c r="Q138" s="248"/>
      <c r="R138" s="93" t="s">
        <v>234</v>
      </c>
      <c r="S138" s="167" t="s">
        <v>380</v>
      </c>
      <c r="T138" s="167" t="s">
        <v>378</v>
      </c>
      <c r="U138" s="167" t="s">
        <v>378</v>
      </c>
      <c r="V138" s="167" t="s">
        <v>378</v>
      </c>
      <c r="W138" s="167" t="s">
        <v>378</v>
      </c>
      <c r="X138" s="167" t="s">
        <v>378</v>
      </c>
      <c r="Y138" s="176" t="s">
        <v>378</v>
      </c>
    </row>
    <row r="139" spans="15:25">
      <c r="O139" s="248" t="s">
        <v>370</v>
      </c>
      <c r="P139" s="248"/>
      <c r="Q139" s="248"/>
      <c r="R139" s="93" t="s">
        <v>250</v>
      </c>
      <c r="S139" s="167" t="s">
        <v>381</v>
      </c>
      <c r="T139" s="167" t="s">
        <v>381</v>
      </c>
      <c r="U139" s="167" t="s">
        <v>381</v>
      </c>
      <c r="V139" s="167" t="s">
        <v>381</v>
      </c>
      <c r="W139" s="167" t="s">
        <v>381</v>
      </c>
      <c r="X139" s="167" t="s">
        <v>381</v>
      </c>
      <c r="Y139" s="176" t="s">
        <v>381</v>
      </c>
    </row>
    <row r="140" spans="15:25">
      <c r="O140" s="248" t="s">
        <v>370</v>
      </c>
      <c r="P140" s="248"/>
      <c r="Q140" s="248"/>
      <c r="R140" s="93" t="s">
        <v>250</v>
      </c>
      <c r="S140" s="167" t="s">
        <v>382</v>
      </c>
      <c r="T140" s="167" t="s">
        <v>382</v>
      </c>
      <c r="U140" s="167" t="s">
        <v>382</v>
      </c>
      <c r="V140" s="167" t="s">
        <v>382</v>
      </c>
      <c r="W140" s="167" t="s">
        <v>382</v>
      </c>
      <c r="X140" s="167" t="s">
        <v>382</v>
      </c>
      <c r="Y140" s="176" t="s">
        <v>382</v>
      </c>
    </row>
    <row r="141" spans="15:25">
      <c r="O141" s="248" t="s">
        <v>370</v>
      </c>
      <c r="P141" s="248"/>
      <c r="Q141" s="248"/>
      <c r="R141" s="93" t="s">
        <v>250</v>
      </c>
      <c r="S141" s="167" t="s">
        <v>383</v>
      </c>
      <c r="T141" s="167" t="s">
        <v>383</v>
      </c>
      <c r="U141" s="167" t="s">
        <v>383</v>
      </c>
      <c r="V141" s="167" t="s">
        <v>383</v>
      </c>
      <c r="W141" s="167" t="s">
        <v>383</v>
      </c>
      <c r="X141" s="167" t="s">
        <v>383</v>
      </c>
      <c r="Y141" s="176" t="s">
        <v>383</v>
      </c>
    </row>
    <row r="142" spans="15:25">
      <c r="O142" s="248"/>
      <c r="P142" s="248"/>
      <c r="Q142" s="248"/>
      <c r="R142" s="93"/>
      <c r="S142" s="167"/>
      <c r="T142" s="167"/>
      <c r="U142" s="167"/>
      <c r="V142" s="167"/>
      <c r="W142" s="167"/>
      <c r="X142" s="167"/>
      <c r="Y142" s="176"/>
    </row>
    <row r="143" spans="15:25">
      <c r="O143" s="248" t="s">
        <v>384</v>
      </c>
      <c r="P143" s="248"/>
      <c r="Q143" s="248"/>
      <c r="R143" s="93" t="s">
        <v>234</v>
      </c>
      <c r="S143" s="167" t="s">
        <v>385</v>
      </c>
      <c r="T143" s="167" t="s">
        <v>385</v>
      </c>
      <c r="U143" s="167" t="s">
        <v>385</v>
      </c>
      <c r="V143" s="167" t="s">
        <v>385</v>
      </c>
      <c r="W143" s="167" t="s">
        <v>385</v>
      </c>
      <c r="X143" s="167" t="s">
        <v>385</v>
      </c>
      <c r="Y143" s="176" t="s">
        <v>385</v>
      </c>
    </row>
    <row r="144" spans="15:25">
      <c r="O144" s="248" t="s">
        <v>384</v>
      </c>
      <c r="P144" s="248"/>
      <c r="Q144" s="248"/>
      <c r="R144" s="93" t="s">
        <v>234</v>
      </c>
      <c r="S144" s="167" t="s">
        <v>386</v>
      </c>
      <c r="T144" s="167" t="s">
        <v>386</v>
      </c>
      <c r="U144" s="167" t="s">
        <v>386</v>
      </c>
      <c r="V144" s="167" t="s">
        <v>386</v>
      </c>
      <c r="W144" s="167" t="s">
        <v>386</v>
      </c>
      <c r="X144" s="167" t="s">
        <v>386</v>
      </c>
      <c r="Y144" s="176" t="s">
        <v>386</v>
      </c>
    </row>
    <row r="145" spans="15:25">
      <c r="O145" s="248" t="s">
        <v>384</v>
      </c>
      <c r="P145" s="248"/>
      <c r="Q145" s="248"/>
      <c r="R145" s="93" t="s">
        <v>234</v>
      </c>
      <c r="S145" s="167" t="s">
        <v>387</v>
      </c>
      <c r="T145" s="167" t="s">
        <v>387</v>
      </c>
      <c r="U145" s="167" t="s">
        <v>387</v>
      </c>
      <c r="V145" s="167" t="s">
        <v>387</v>
      </c>
      <c r="W145" s="167" t="s">
        <v>387</v>
      </c>
      <c r="X145" s="167" t="s">
        <v>387</v>
      </c>
      <c r="Y145" s="176" t="s">
        <v>387</v>
      </c>
    </row>
    <row r="146" spans="15:25">
      <c r="O146" s="248" t="s">
        <v>384</v>
      </c>
      <c r="P146" s="248"/>
      <c r="Q146" s="248"/>
      <c r="R146" s="93" t="s">
        <v>234</v>
      </c>
      <c r="S146" s="167" t="s">
        <v>388</v>
      </c>
      <c r="T146" s="167" t="s">
        <v>388</v>
      </c>
      <c r="U146" s="167" t="s">
        <v>388</v>
      </c>
      <c r="V146" s="167" t="s">
        <v>388</v>
      </c>
      <c r="W146" s="167" t="s">
        <v>388</v>
      </c>
      <c r="X146" s="167" t="s">
        <v>388</v>
      </c>
      <c r="Y146" s="176" t="s">
        <v>388</v>
      </c>
    </row>
    <row r="147" spans="15:25">
      <c r="O147" s="248" t="s">
        <v>384</v>
      </c>
      <c r="P147" s="248"/>
      <c r="Q147" s="248"/>
      <c r="R147" s="93" t="s">
        <v>250</v>
      </c>
      <c r="S147" s="167" t="s">
        <v>389</v>
      </c>
      <c r="T147" s="167" t="s">
        <v>389</v>
      </c>
      <c r="U147" s="167" t="s">
        <v>389</v>
      </c>
      <c r="V147" s="167" t="s">
        <v>389</v>
      </c>
      <c r="W147" s="167" t="s">
        <v>389</v>
      </c>
      <c r="X147" s="167" t="s">
        <v>389</v>
      </c>
      <c r="Y147" s="176" t="s">
        <v>389</v>
      </c>
    </row>
    <row r="148" spans="15:25">
      <c r="O148" s="248" t="s">
        <v>384</v>
      </c>
      <c r="P148" s="248"/>
      <c r="Q148" s="248"/>
      <c r="R148" s="93" t="s">
        <v>250</v>
      </c>
      <c r="S148" s="167" t="s">
        <v>390</v>
      </c>
      <c r="T148" s="167" t="s">
        <v>390</v>
      </c>
      <c r="U148" s="167" t="s">
        <v>390</v>
      </c>
      <c r="V148" s="167" t="s">
        <v>390</v>
      </c>
      <c r="W148" s="167" t="s">
        <v>390</v>
      </c>
      <c r="X148" s="167" t="s">
        <v>390</v>
      </c>
      <c r="Y148" s="176" t="s">
        <v>390</v>
      </c>
    </row>
    <row r="149" spans="15:25">
      <c r="O149" s="248" t="s">
        <v>384</v>
      </c>
      <c r="P149" s="248"/>
      <c r="Q149" s="248"/>
      <c r="R149" s="93" t="s">
        <v>250</v>
      </c>
      <c r="S149" s="167" t="s">
        <v>425</v>
      </c>
      <c r="T149" s="167" t="s">
        <v>391</v>
      </c>
      <c r="U149" s="167" t="s">
        <v>391</v>
      </c>
      <c r="V149" s="167" t="s">
        <v>391</v>
      </c>
      <c r="W149" s="167" t="s">
        <v>391</v>
      </c>
      <c r="X149" s="167" t="s">
        <v>391</v>
      </c>
      <c r="Y149" s="176" t="s">
        <v>391</v>
      </c>
    </row>
    <row r="150" spans="15:25">
      <c r="O150" s="248" t="s">
        <v>384</v>
      </c>
      <c r="P150" s="248"/>
      <c r="Q150" s="248"/>
      <c r="R150" s="93" t="s">
        <v>250</v>
      </c>
      <c r="S150" s="167" t="s">
        <v>392</v>
      </c>
      <c r="T150" s="167" t="s">
        <v>392</v>
      </c>
      <c r="U150" s="167" t="s">
        <v>392</v>
      </c>
      <c r="V150" s="167" t="s">
        <v>392</v>
      </c>
      <c r="W150" s="167" t="s">
        <v>392</v>
      </c>
      <c r="X150" s="167" t="s">
        <v>392</v>
      </c>
      <c r="Y150" s="176" t="s">
        <v>392</v>
      </c>
    </row>
    <row r="151" spans="15:25">
      <c r="O151" s="248" t="s">
        <v>384</v>
      </c>
      <c r="P151" s="248"/>
      <c r="Q151" s="248"/>
      <c r="R151" s="93" t="s">
        <v>250</v>
      </c>
      <c r="S151" s="167" t="s">
        <v>393</v>
      </c>
      <c r="T151" s="167" t="s">
        <v>393</v>
      </c>
      <c r="U151" s="167" t="s">
        <v>393</v>
      </c>
      <c r="V151" s="167" t="s">
        <v>393</v>
      </c>
      <c r="W151" s="167" t="s">
        <v>393</v>
      </c>
      <c r="X151" s="167" t="s">
        <v>393</v>
      </c>
      <c r="Y151" s="176" t="s">
        <v>393</v>
      </c>
    </row>
    <row r="152" spans="15:25">
      <c r="O152" s="248" t="s">
        <v>384</v>
      </c>
      <c r="P152" s="248"/>
      <c r="Q152" s="248"/>
      <c r="R152" s="93" t="s">
        <v>250</v>
      </c>
      <c r="S152" s="167" t="s">
        <v>394</v>
      </c>
      <c r="T152" s="167" t="s">
        <v>394</v>
      </c>
      <c r="U152" s="167" t="s">
        <v>394</v>
      </c>
      <c r="V152" s="167" t="s">
        <v>394</v>
      </c>
      <c r="W152" s="167" t="s">
        <v>394</v>
      </c>
      <c r="X152" s="167" t="s">
        <v>394</v>
      </c>
      <c r="Y152" s="176" t="s">
        <v>394</v>
      </c>
    </row>
    <row r="153" spans="15:25">
      <c r="O153" s="248"/>
      <c r="P153" s="248"/>
      <c r="Q153" s="248"/>
      <c r="R153" s="93"/>
      <c r="S153" s="167"/>
      <c r="T153" s="167" t="s">
        <v>394</v>
      </c>
      <c r="U153" s="167" t="s">
        <v>394</v>
      </c>
      <c r="V153" s="167" t="s">
        <v>394</v>
      </c>
      <c r="W153" s="167" t="s">
        <v>394</v>
      </c>
      <c r="X153" s="167" t="s">
        <v>394</v>
      </c>
      <c r="Y153" s="176" t="s">
        <v>394</v>
      </c>
    </row>
    <row r="154" spans="15:25">
      <c r="O154" s="248"/>
      <c r="P154" s="248"/>
      <c r="Q154" s="248"/>
      <c r="R154" s="93"/>
      <c r="S154" s="167"/>
      <c r="T154" s="167"/>
      <c r="U154" s="167"/>
      <c r="V154" s="167"/>
      <c r="W154" s="167"/>
      <c r="X154" s="167"/>
      <c r="Y154" s="176"/>
    </row>
  </sheetData>
  <mergeCells count="300">
    <mergeCell ref="O154:Q154"/>
    <mergeCell ref="S154:Y154"/>
    <mergeCell ref="O151:Q151"/>
    <mergeCell ref="S151:Y151"/>
    <mergeCell ref="O152:Q152"/>
    <mergeCell ref="S152:Y152"/>
    <mergeCell ref="O153:Q153"/>
    <mergeCell ref="S153:Y153"/>
    <mergeCell ref="O148:Q148"/>
    <mergeCell ref="S148:Y148"/>
    <mergeCell ref="O149:Q149"/>
    <mergeCell ref="S149:Y149"/>
    <mergeCell ref="O150:Q150"/>
    <mergeCell ref="S150:Y150"/>
    <mergeCell ref="O145:Q145"/>
    <mergeCell ref="S145:Y145"/>
    <mergeCell ref="O146:Q146"/>
    <mergeCell ref="S146:Y146"/>
    <mergeCell ref="O147:Q147"/>
    <mergeCell ref="S147:Y147"/>
    <mergeCell ref="O142:Q142"/>
    <mergeCell ref="S142:Y142"/>
    <mergeCell ref="O143:Q143"/>
    <mergeCell ref="S143:Y143"/>
    <mergeCell ref="O144:Q144"/>
    <mergeCell ref="S144:Y144"/>
    <mergeCell ref="O139:Q139"/>
    <mergeCell ref="S139:Y139"/>
    <mergeCell ref="O140:Q140"/>
    <mergeCell ref="S140:Y140"/>
    <mergeCell ref="O141:Q141"/>
    <mergeCell ref="S141:Y141"/>
    <mergeCell ref="O136:Q136"/>
    <mergeCell ref="S136:Y136"/>
    <mergeCell ref="O137:Q137"/>
    <mergeCell ref="S137:Y137"/>
    <mergeCell ref="O138:Q138"/>
    <mergeCell ref="S138:Y138"/>
    <mergeCell ref="O129:Q129"/>
    <mergeCell ref="S129:Y129"/>
    <mergeCell ref="O128:Q128"/>
    <mergeCell ref="S128:Y128"/>
    <mergeCell ref="O133:Q133"/>
    <mergeCell ref="S133:Y133"/>
    <mergeCell ref="O134:Q134"/>
    <mergeCell ref="S134:Y134"/>
    <mergeCell ref="O135:Q135"/>
    <mergeCell ref="S135:Y135"/>
    <mergeCell ref="O130:Q130"/>
    <mergeCell ref="S130:Y130"/>
    <mergeCell ref="O131:Q131"/>
    <mergeCell ref="S131:Y131"/>
    <mergeCell ref="O132:Q132"/>
    <mergeCell ref="S132:Y132"/>
    <mergeCell ref="O125:Q125"/>
    <mergeCell ref="S125:Y125"/>
    <mergeCell ref="O126:Q126"/>
    <mergeCell ref="S126:Y126"/>
    <mergeCell ref="O127:Q127"/>
    <mergeCell ref="S127:Y127"/>
    <mergeCell ref="O122:Q122"/>
    <mergeCell ref="S122:Y122"/>
    <mergeCell ref="O123:Q123"/>
    <mergeCell ref="S123:Y123"/>
    <mergeCell ref="O124:Q124"/>
    <mergeCell ref="S124:Y124"/>
    <mergeCell ref="O119:Q119"/>
    <mergeCell ref="S119:Y119"/>
    <mergeCell ref="O120:Q120"/>
    <mergeCell ref="S120:Y120"/>
    <mergeCell ref="O121:Q121"/>
    <mergeCell ref="S121:Y121"/>
    <mergeCell ref="O116:Q116"/>
    <mergeCell ref="S116:Y116"/>
    <mergeCell ref="O117:Q117"/>
    <mergeCell ref="S117:Y117"/>
    <mergeCell ref="O118:Q118"/>
    <mergeCell ref="S118:Y118"/>
    <mergeCell ref="O113:Q113"/>
    <mergeCell ref="S113:Y113"/>
    <mergeCell ref="O114:Q114"/>
    <mergeCell ref="S114:Y114"/>
    <mergeCell ref="O115:Q115"/>
    <mergeCell ref="S115:Y115"/>
    <mergeCell ref="O110:Q110"/>
    <mergeCell ref="S110:Y110"/>
    <mergeCell ref="O111:Q111"/>
    <mergeCell ref="S111:Y111"/>
    <mergeCell ref="O112:Q112"/>
    <mergeCell ref="S112:Y112"/>
    <mergeCell ref="O107:Q107"/>
    <mergeCell ref="S107:Y107"/>
    <mergeCell ref="O108:Q108"/>
    <mergeCell ref="S108:Y108"/>
    <mergeCell ref="O109:Q109"/>
    <mergeCell ref="S109:Y109"/>
    <mergeCell ref="O101:Q101"/>
    <mergeCell ref="S101:Y101"/>
    <mergeCell ref="O105:Q105"/>
    <mergeCell ref="S105:Y105"/>
    <mergeCell ref="O106:Q106"/>
    <mergeCell ref="S106:Y106"/>
    <mergeCell ref="O104:Q104"/>
    <mergeCell ref="S104:Y104"/>
    <mergeCell ref="O103:Q103"/>
    <mergeCell ref="S103:Y103"/>
    <mergeCell ref="O102:Q102"/>
    <mergeCell ref="S102:Y102"/>
    <mergeCell ref="O98:Q98"/>
    <mergeCell ref="S98:Y98"/>
    <mergeCell ref="O99:Q99"/>
    <mergeCell ref="S99:Y99"/>
    <mergeCell ref="O100:Q100"/>
    <mergeCell ref="S100:Y100"/>
    <mergeCell ref="O95:Q95"/>
    <mergeCell ref="S95:Y95"/>
    <mergeCell ref="O96:Q96"/>
    <mergeCell ref="S96:Y96"/>
    <mergeCell ref="O97:Q97"/>
    <mergeCell ref="S97:Y97"/>
    <mergeCell ref="O92:Q92"/>
    <mergeCell ref="S92:Y92"/>
    <mergeCell ref="O93:Q93"/>
    <mergeCell ref="S93:Y93"/>
    <mergeCell ref="O94:Q94"/>
    <mergeCell ref="S94:Y94"/>
    <mergeCell ref="O89:Q89"/>
    <mergeCell ref="S89:Y89"/>
    <mergeCell ref="O90:Q90"/>
    <mergeCell ref="S90:Y90"/>
    <mergeCell ref="O91:Q91"/>
    <mergeCell ref="S91:Y91"/>
    <mergeCell ref="O86:Q86"/>
    <mergeCell ref="S86:Y86"/>
    <mergeCell ref="O87:Q87"/>
    <mergeCell ref="S87:Y87"/>
    <mergeCell ref="O88:Q88"/>
    <mergeCell ref="S88:Y88"/>
    <mergeCell ref="O83:Q83"/>
    <mergeCell ref="S83:Y83"/>
    <mergeCell ref="O84:Q84"/>
    <mergeCell ref="S84:Y84"/>
    <mergeCell ref="O85:Q85"/>
    <mergeCell ref="S85:Y85"/>
    <mergeCell ref="O80:Q80"/>
    <mergeCell ref="S80:Y80"/>
    <mergeCell ref="O81:Q81"/>
    <mergeCell ref="S81:Y81"/>
    <mergeCell ref="O82:Q82"/>
    <mergeCell ref="S82:Y82"/>
    <mergeCell ref="O77:Q77"/>
    <mergeCell ref="S77:Y77"/>
    <mergeCell ref="O78:Q78"/>
    <mergeCell ref="S78:Y78"/>
    <mergeCell ref="O79:Q79"/>
    <mergeCell ref="S79:Y79"/>
    <mergeCell ref="O74:Q74"/>
    <mergeCell ref="S74:Y74"/>
    <mergeCell ref="O75:Q75"/>
    <mergeCell ref="S75:Y75"/>
    <mergeCell ref="O76:Q76"/>
    <mergeCell ref="S76:Y76"/>
    <mergeCell ref="O71:Q71"/>
    <mergeCell ref="S71:Y71"/>
    <mergeCell ref="O72:Q72"/>
    <mergeCell ref="S72:Y72"/>
    <mergeCell ref="O73:Q73"/>
    <mergeCell ref="S73:Y73"/>
    <mergeCell ref="O68:Q68"/>
    <mergeCell ref="S68:Y68"/>
    <mergeCell ref="O69:Q69"/>
    <mergeCell ref="S69:Y69"/>
    <mergeCell ref="O70:Q70"/>
    <mergeCell ref="S70:Y70"/>
    <mergeCell ref="O65:Q65"/>
    <mergeCell ref="S65:Y65"/>
    <mergeCell ref="O66:Q66"/>
    <mergeCell ref="S66:Y66"/>
    <mergeCell ref="O67:Q67"/>
    <mergeCell ref="S67:Y67"/>
    <mergeCell ref="O62:Q62"/>
    <mergeCell ref="S62:Y62"/>
    <mergeCell ref="O63:Q63"/>
    <mergeCell ref="S63:Y63"/>
    <mergeCell ref="O64:Q64"/>
    <mergeCell ref="S64:Y64"/>
    <mergeCell ref="O59:Q59"/>
    <mergeCell ref="S59:Y59"/>
    <mergeCell ref="O60:Q60"/>
    <mergeCell ref="S60:Y60"/>
    <mergeCell ref="O61:Q61"/>
    <mergeCell ref="S61:Y61"/>
    <mergeCell ref="O56:Q56"/>
    <mergeCell ref="S56:Y56"/>
    <mergeCell ref="O57:Q57"/>
    <mergeCell ref="S57:Y57"/>
    <mergeCell ref="O58:Q58"/>
    <mergeCell ref="S58:Y58"/>
    <mergeCell ref="O53:Q53"/>
    <mergeCell ref="S53:Y53"/>
    <mergeCell ref="O54:Q54"/>
    <mergeCell ref="S54:Y54"/>
    <mergeCell ref="O55:Q55"/>
    <mergeCell ref="S55:Y55"/>
    <mergeCell ref="O50:Q50"/>
    <mergeCell ref="S50:Y50"/>
    <mergeCell ref="O51:Q51"/>
    <mergeCell ref="S51:Y51"/>
    <mergeCell ref="O52:Q52"/>
    <mergeCell ref="S52:Y52"/>
    <mergeCell ref="O47:Q47"/>
    <mergeCell ref="S47:Y47"/>
    <mergeCell ref="O48:Q48"/>
    <mergeCell ref="S48:Y48"/>
    <mergeCell ref="O49:Q49"/>
    <mergeCell ref="S49:Y49"/>
    <mergeCell ref="O44:Q44"/>
    <mergeCell ref="S44:Y44"/>
    <mergeCell ref="O45:Q45"/>
    <mergeCell ref="S45:Y45"/>
    <mergeCell ref="O46:Q46"/>
    <mergeCell ref="S46:Y46"/>
    <mergeCell ref="O41:Q41"/>
    <mergeCell ref="S41:Y41"/>
    <mergeCell ref="O42:Q42"/>
    <mergeCell ref="S42:Y42"/>
    <mergeCell ref="O43:Q43"/>
    <mergeCell ref="S43:Y43"/>
    <mergeCell ref="O38:Q38"/>
    <mergeCell ref="S38:Y38"/>
    <mergeCell ref="O39:Q39"/>
    <mergeCell ref="S39:Y39"/>
    <mergeCell ref="O40:Q40"/>
    <mergeCell ref="S40:Y40"/>
    <mergeCell ref="O35:Q35"/>
    <mergeCell ref="S35:Y35"/>
    <mergeCell ref="O36:Q36"/>
    <mergeCell ref="S36:Y36"/>
    <mergeCell ref="O37:Q37"/>
    <mergeCell ref="S37:Y37"/>
    <mergeCell ref="O32:Q32"/>
    <mergeCell ref="S32:Y32"/>
    <mergeCell ref="O33:Q33"/>
    <mergeCell ref="S33:Y33"/>
    <mergeCell ref="O34:Q34"/>
    <mergeCell ref="S34:Y34"/>
    <mergeCell ref="O29:Q29"/>
    <mergeCell ref="S29:Y29"/>
    <mergeCell ref="O30:Q30"/>
    <mergeCell ref="S30:Y30"/>
    <mergeCell ref="O31:Q31"/>
    <mergeCell ref="S31:Y31"/>
    <mergeCell ref="O26:Q26"/>
    <mergeCell ref="S26:Y26"/>
    <mergeCell ref="O27:Q27"/>
    <mergeCell ref="S27:Y27"/>
    <mergeCell ref="O28:Q28"/>
    <mergeCell ref="S28:Y28"/>
    <mergeCell ref="O23:Q23"/>
    <mergeCell ref="S23:Y23"/>
    <mergeCell ref="O24:Q24"/>
    <mergeCell ref="S24:Y24"/>
    <mergeCell ref="O25:Q25"/>
    <mergeCell ref="S25:Y25"/>
    <mergeCell ref="O20:Q20"/>
    <mergeCell ref="S20:Y20"/>
    <mergeCell ref="O21:Q21"/>
    <mergeCell ref="S21:Y21"/>
    <mergeCell ref="O22:Q22"/>
    <mergeCell ref="S22:Y22"/>
    <mergeCell ref="O17:Q17"/>
    <mergeCell ref="S17:Y17"/>
    <mergeCell ref="O18:Q18"/>
    <mergeCell ref="S18:Y18"/>
    <mergeCell ref="O19:Q19"/>
    <mergeCell ref="S19:Y19"/>
    <mergeCell ref="O14:Q14"/>
    <mergeCell ref="S14:Y14"/>
    <mergeCell ref="O15:Q15"/>
    <mergeCell ref="S15:Y15"/>
    <mergeCell ref="O16:Q16"/>
    <mergeCell ref="S16:Y16"/>
    <mergeCell ref="O11:Q11"/>
    <mergeCell ref="S11:Y11"/>
    <mergeCell ref="O12:Q12"/>
    <mergeCell ref="S12:Y12"/>
    <mergeCell ref="O13:Q13"/>
    <mergeCell ref="S13:Y13"/>
    <mergeCell ref="O8:Q8"/>
    <mergeCell ref="S8:Y8"/>
    <mergeCell ref="O9:Q9"/>
    <mergeCell ref="S9:Y9"/>
    <mergeCell ref="O10:Q10"/>
    <mergeCell ref="S10:Y10"/>
    <mergeCell ref="O5:Q5"/>
    <mergeCell ref="S5:Y5"/>
    <mergeCell ref="O6:Q6"/>
    <mergeCell ref="S6:Y6"/>
    <mergeCell ref="O7:Q7"/>
    <mergeCell ref="S7:Y7"/>
  </mergeCells>
  <phoneticPr fontId="1"/>
  <pageMargins left="0.7" right="0.7" top="0.75" bottom="0.75" header="0.3" footer="0.3"/>
  <pageSetup paperSize="9" scale="94" orientation="portrait" r:id="rId1"/>
  <colBreaks count="1" manualBreakCount="1">
    <brk id="11" max="153" man="1"/>
  </col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R06_一人配置校方式指導計画（様式１-２）</vt:lpstr>
      <vt:lpstr>R06_一人配置校方式指導報告（様式２-２） </vt:lpstr>
      <vt:lpstr>指導項目</vt:lpstr>
      <vt:lpstr>'R06_一人配置校方式指導計画（様式１-２）'!Print_Area</vt:lpstr>
      <vt:lpstr>'R06_一人配置校方式指導報告（様式２-２）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一人配置校方式計画書・報告書</dc:title>
  <dc:creator>福島県教育センター</dc:creator>
  <cp:lastModifiedBy>inokoshi.toshihiro</cp:lastModifiedBy>
  <cp:lastPrinted>2024-01-22T06:45:34Z</cp:lastPrinted>
  <dcterms:created xsi:type="dcterms:W3CDTF">2005-05-23T02:41:03Z</dcterms:created>
  <dcterms:modified xsi:type="dcterms:W3CDTF">2024-03-05T06:13:49Z</dcterms:modified>
</cp:coreProperties>
</file>