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21\23令和5年度\22 総合企画T\10_R06関係\03_【作業用】手引／テキスト／様式集\01_手引・様式集（作業用）\01_初任研／新採研\R06_小中学校初任者研修\③R06_確定原稿\R06_小中初［様式］発議\"/>
    </mc:Choice>
  </mc:AlternateContent>
  <xr:revisionPtr revIDLastSave="0" documentId="13_ncr:1_{07346B58-835A-4AB9-A20B-79B5FBFCDF00}" xr6:coauthVersionLast="47" xr6:coauthVersionMax="47" xr10:uidLastSave="{00000000-0000-0000-0000-000000000000}"/>
  <bookViews>
    <workbookView xWindow="28680" yWindow="-120" windowWidth="29040" windowHeight="15840" activeTab="1" xr2:uid="{00000000-000D-0000-FFFF-FFFF00000000}"/>
  </bookViews>
  <sheets>
    <sheet name="R06_メンター方式指導計画（様式１-３）" sheetId="5" r:id="rId1"/>
    <sheet name="R06_メンター方式指導報告（様式２-３） " sheetId="6" r:id="rId2"/>
    <sheet name="指導項目" sheetId="7" r:id="rId3"/>
  </sheets>
  <definedNames>
    <definedName name="_xlnm.Print_Area" localSheetId="0">'R06_メンター方式指導計画（様式１-３）'!$B$2:$AJ$198</definedName>
    <definedName name="_xlnm.Print_Area" localSheetId="1">'R06_メンター方式指導報告（様式２-３） '!$B$2:$AM$210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6" i="5" l="1"/>
  <c r="H195" i="5"/>
  <c r="AM126" i="6"/>
  <c r="Z126" i="6"/>
  <c r="AM127" i="6"/>
  <c r="Z127" i="6"/>
  <c r="AM128" i="6"/>
  <c r="Z128" i="6"/>
  <c r="AM129" i="6"/>
  <c r="AJ131" i="5" l="1"/>
  <c r="W131" i="5"/>
  <c r="AJ132" i="5"/>
  <c r="W132" i="5"/>
  <c r="AJ130" i="5"/>
  <c r="W130" i="5"/>
  <c r="Y191" i="6"/>
  <c r="V201" i="5"/>
  <c r="AJ33" i="5" l="1"/>
  <c r="AM30" i="6"/>
  <c r="AM31" i="6"/>
  <c r="AM32" i="6"/>
  <c r="AM33" i="6"/>
  <c r="AM34" i="6"/>
  <c r="AM35" i="6"/>
  <c r="AM36" i="6"/>
  <c r="AM37" i="6"/>
  <c r="AM38" i="6"/>
  <c r="AM39" i="6"/>
  <c r="AM40" i="6"/>
  <c r="AM41" i="6"/>
  <c r="AM42" i="6"/>
  <c r="AM43" i="6"/>
  <c r="AM44" i="6"/>
  <c r="AM45" i="6"/>
  <c r="AM46" i="6"/>
  <c r="AM47" i="6"/>
  <c r="AM48" i="6"/>
  <c r="AM49" i="6"/>
  <c r="AM50" i="6"/>
  <c r="AM51" i="6"/>
  <c r="AM52" i="6"/>
  <c r="AM53" i="6"/>
  <c r="AM54" i="6"/>
  <c r="AM55" i="6"/>
  <c r="AM56" i="6"/>
  <c r="AM57" i="6"/>
  <c r="AM58" i="6"/>
  <c r="AM59" i="6"/>
  <c r="AM60" i="6"/>
  <c r="AM62" i="6"/>
  <c r="AM63" i="6"/>
  <c r="AM64" i="6"/>
  <c r="AM65" i="6"/>
  <c r="AM66" i="6"/>
  <c r="AM67" i="6"/>
  <c r="AM68" i="6"/>
  <c r="AM69" i="6"/>
  <c r="AM70" i="6"/>
  <c r="AM71" i="6"/>
  <c r="AM72" i="6"/>
  <c r="AM73" i="6"/>
  <c r="AM74" i="6"/>
  <c r="AM75" i="6"/>
  <c r="AM76" i="6"/>
  <c r="AM78" i="6"/>
  <c r="AM79" i="6"/>
  <c r="AM80" i="6"/>
  <c r="AM81" i="6"/>
  <c r="AM82" i="6"/>
  <c r="AM83" i="6"/>
  <c r="AM84" i="6"/>
  <c r="AM85" i="6"/>
  <c r="AM86" i="6"/>
  <c r="AM87" i="6"/>
  <c r="AM88" i="6"/>
  <c r="AM89" i="6"/>
  <c r="AM90" i="6"/>
  <c r="AM91" i="6"/>
  <c r="AM92" i="6"/>
  <c r="AM93" i="6"/>
  <c r="AM94" i="6"/>
  <c r="AM95" i="6"/>
  <c r="AM96" i="6"/>
  <c r="AM97" i="6"/>
  <c r="AM98" i="6"/>
  <c r="AM99" i="6"/>
  <c r="AM100" i="6"/>
  <c r="AM101" i="6"/>
  <c r="AM102" i="6"/>
  <c r="AM103" i="6"/>
  <c r="AM104" i="6"/>
  <c r="AM105" i="6"/>
  <c r="AM106" i="6"/>
  <c r="AM107" i="6"/>
  <c r="AM108" i="6"/>
  <c r="AM109" i="6"/>
  <c r="AM110" i="6"/>
  <c r="AM111" i="6"/>
  <c r="AM112" i="6"/>
  <c r="AM113" i="6"/>
  <c r="AM114" i="6"/>
  <c r="AM115" i="6"/>
  <c r="AM116" i="6"/>
  <c r="AM117" i="6"/>
  <c r="AM118" i="6"/>
  <c r="AM119" i="6"/>
  <c r="AM120" i="6"/>
  <c r="AM121" i="6"/>
  <c r="AM122" i="6"/>
  <c r="AM123" i="6"/>
  <c r="AM124" i="6"/>
  <c r="AM125" i="6"/>
  <c r="AM130" i="6"/>
  <c r="AM131" i="6"/>
  <c r="AM132" i="6"/>
  <c r="AM133" i="6"/>
  <c r="AM134" i="6"/>
  <c r="AM135" i="6"/>
  <c r="AM136" i="6"/>
  <c r="AM137" i="6"/>
  <c r="AM138" i="6"/>
  <c r="AM139" i="6"/>
  <c r="AM140" i="6"/>
  <c r="AM141" i="6"/>
  <c r="AM142" i="6"/>
  <c r="AM144" i="6"/>
  <c r="AM145" i="6"/>
  <c r="AM146" i="6"/>
  <c r="AM147" i="6"/>
  <c r="AM148" i="6"/>
  <c r="AM149" i="6"/>
  <c r="AM150" i="6"/>
  <c r="AM151" i="6"/>
  <c r="AM152" i="6"/>
  <c r="AM153" i="6"/>
  <c r="AM154" i="6"/>
  <c r="AM155" i="6"/>
  <c r="AM156" i="6"/>
  <c r="AM157" i="6"/>
  <c r="AM158" i="6"/>
  <c r="AM159" i="6"/>
  <c r="AM160" i="6"/>
  <c r="AM161" i="6"/>
  <c r="AM162" i="6"/>
  <c r="AM163" i="6"/>
  <c r="AM164" i="6"/>
  <c r="AM166" i="6"/>
  <c r="AM167" i="6"/>
  <c r="AM168" i="6"/>
  <c r="AM169" i="6"/>
  <c r="AM170" i="6"/>
  <c r="AM171" i="6"/>
  <c r="AM172" i="6"/>
  <c r="AM173" i="6"/>
  <c r="AM174" i="6"/>
  <c r="AM175" i="6"/>
  <c r="AM176" i="6"/>
  <c r="AM29" i="6"/>
  <c r="AJ180" i="5" l="1"/>
  <c r="AJ34" i="5"/>
  <c r="AJ35" i="5"/>
  <c r="AJ36" i="5"/>
  <c r="AJ37" i="5"/>
  <c r="AJ38" i="5"/>
  <c r="AJ39" i="5"/>
  <c r="AJ40" i="5"/>
  <c r="AJ41" i="5"/>
  <c r="AJ42" i="5"/>
  <c r="AJ43" i="5"/>
  <c r="AJ44" i="5"/>
  <c r="AJ45" i="5"/>
  <c r="AJ46" i="5"/>
  <c r="AJ47" i="5"/>
  <c r="AJ48" i="5"/>
  <c r="AJ49" i="5"/>
  <c r="AJ50" i="5"/>
  <c r="AJ51" i="5"/>
  <c r="AJ52" i="5"/>
  <c r="AJ53" i="5"/>
  <c r="AJ54" i="5"/>
  <c r="AJ55" i="5"/>
  <c r="AJ56" i="5"/>
  <c r="AJ57" i="5"/>
  <c r="AJ58" i="5"/>
  <c r="AJ59" i="5"/>
  <c r="AJ60" i="5"/>
  <c r="AJ61" i="5"/>
  <c r="AJ62" i="5"/>
  <c r="AJ63" i="5"/>
  <c r="AJ64" i="5"/>
  <c r="AJ66" i="5"/>
  <c r="AJ67" i="5"/>
  <c r="AJ68" i="5"/>
  <c r="AJ69" i="5"/>
  <c r="AJ70" i="5"/>
  <c r="AJ71" i="5"/>
  <c r="AJ72" i="5"/>
  <c r="AJ73" i="5"/>
  <c r="AJ74" i="5"/>
  <c r="AJ75" i="5"/>
  <c r="AJ76" i="5"/>
  <c r="AJ77" i="5"/>
  <c r="AJ78" i="5"/>
  <c r="AJ79" i="5"/>
  <c r="AJ80" i="5"/>
  <c r="AJ82" i="5"/>
  <c r="AJ83" i="5"/>
  <c r="AJ84" i="5"/>
  <c r="AJ85" i="5"/>
  <c r="AJ86" i="5"/>
  <c r="AJ87" i="5"/>
  <c r="AJ88" i="5"/>
  <c r="AJ89" i="5"/>
  <c r="AJ90" i="5"/>
  <c r="AJ91" i="5"/>
  <c r="AJ92" i="5"/>
  <c r="AJ93" i="5"/>
  <c r="AJ94" i="5"/>
  <c r="AJ95" i="5"/>
  <c r="AJ96" i="5"/>
  <c r="AJ97" i="5"/>
  <c r="AJ98" i="5"/>
  <c r="AJ99" i="5"/>
  <c r="AJ100" i="5"/>
  <c r="AJ101" i="5"/>
  <c r="AJ102" i="5"/>
  <c r="AJ103" i="5"/>
  <c r="AJ104" i="5"/>
  <c r="AJ105" i="5"/>
  <c r="AJ106" i="5"/>
  <c r="AJ107" i="5"/>
  <c r="AJ108" i="5"/>
  <c r="AJ109" i="5"/>
  <c r="AJ110" i="5"/>
  <c r="AJ111" i="5"/>
  <c r="AJ112" i="5"/>
  <c r="AJ113" i="5"/>
  <c r="AJ114" i="5"/>
  <c r="AJ115" i="5"/>
  <c r="AJ116" i="5"/>
  <c r="AJ117" i="5"/>
  <c r="AJ118" i="5"/>
  <c r="AJ119" i="5"/>
  <c r="AJ120" i="5"/>
  <c r="AJ121" i="5"/>
  <c r="AJ122" i="5"/>
  <c r="AJ123" i="5"/>
  <c r="AJ124" i="5"/>
  <c r="AJ125" i="5"/>
  <c r="AJ126" i="5"/>
  <c r="AJ127" i="5"/>
  <c r="AJ128" i="5"/>
  <c r="AJ129" i="5"/>
  <c r="AJ134" i="5"/>
  <c r="AJ135" i="5"/>
  <c r="AJ136" i="5"/>
  <c r="AJ137" i="5"/>
  <c r="AJ138" i="5"/>
  <c r="AJ139" i="5"/>
  <c r="AJ140" i="5"/>
  <c r="AJ141" i="5"/>
  <c r="AJ142" i="5"/>
  <c r="AJ143" i="5"/>
  <c r="AJ144" i="5"/>
  <c r="AJ145" i="5"/>
  <c r="AJ146" i="5"/>
  <c r="AJ148" i="5"/>
  <c r="AJ149" i="5"/>
  <c r="AJ150" i="5"/>
  <c r="AJ151" i="5"/>
  <c r="AJ152" i="5"/>
  <c r="AJ153" i="5"/>
  <c r="AJ154" i="5"/>
  <c r="AJ155" i="5"/>
  <c r="AJ156" i="5"/>
  <c r="AJ157" i="5"/>
  <c r="AJ158" i="5"/>
  <c r="AJ159" i="5"/>
  <c r="AJ160" i="5"/>
  <c r="AJ161" i="5"/>
  <c r="AJ162" i="5"/>
  <c r="AJ163" i="5"/>
  <c r="AJ164" i="5"/>
  <c r="AJ165" i="5"/>
  <c r="AJ166" i="5"/>
  <c r="AJ167" i="5"/>
  <c r="AJ168" i="5"/>
  <c r="AJ170" i="5"/>
  <c r="AJ171" i="5"/>
  <c r="AJ172" i="5"/>
  <c r="AJ173" i="5"/>
  <c r="AJ174" i="5"/>
  <c r="AJ175" i="5"/>
  <c r="AJ176" i="5"/>
  <c r="AJ177" i="5"/>
  <c r="AJ178" i="5"/>
  <c r="AJ179" i="5"/>
  <c r="T171" i="6" l="1"/>
  <c r="T170" i="6"/>
  <c r="T169" i="6"/>
  <c r="R171" i="6"/>
  <c r="R170" i="6"/>
  <c r="R169" i="6"/>
  <c r="L169" i="6"/>
  <c r="I169" i="6"/>
  <c r="L172" i="6"/>
  <c r="L171" i="6"/>
  <c r="L170" i="6"/>
  <c r="I172" i="6"/>
  <c r="I171" i="6"/>
  <c r="I170" i="6"/>
  <c r="G179" i="5"/>
  <c r="K195" i="6" s="1"/>
  <c r="J179" i="5"/>
  <c r="Q195" i="6" s="1"/>
  <c r="P179" i="5"/>
  <c r="R179" i="5"/>
  <c r="Z163" i="6"/>
  <c r="Z162" i="6"/>
  <c r="Z161" i="6"/>
  <c r="Q171" i="6" s="1"/>
  <c r="Z160" i="6"/>
  <c r="P171" i="6" s="1"/>
  <c r="Z159" i="6"/>
  <c r="Q170" i="6" s="1"/>
  <c r="Z158" i="6"/>
  <c r="P170" i="6" s="1"/>
  <c r="Z157" i="6"/>
  <c r="Q169" i="6" s="1"/>
  <c r="Z156" i="6"/>
  <c r="P169" i="6" s="1"/>
  <c r="Z155" i="6"/>
  <c r="H172" i="6" s="1"/>
  <c r="Z154" i="6"/>
  <c r="G172" i="6" s="1"/>
  <c r="Z153" i="6"/>
  <c r="H171" i="6" s="1"/>
  <c r="G171" i="6"/>
  <c r="H170" i="6"/>
  <c r="G170" i="6"/>
  <c r="H169" i="6"/>
  <c r="Z152" i="6"/>
  <c r="Z151" i="6"/>
  <c r="Z150" i="6"/>
  <c r="Z149" i="6"/>
  <c r="Z148" i="6"/>
  <c r="Z147" i="6"/>
  <c r="Z146" i="6"/>
  <c r="Z145" i="6"/>
  <c r="Z144" i="6"/>
  <c r="Z143" i="6"/>
  <c r="Z142" i="6"/>
  <c r="Z141" i="6"/>
  <c r="Z140" i="6"/>
  <c r="Z139" i="6"/>
  <c r="Z138" i="6"/>
  <c r="Z137" i="6"/>
  <c r="Z136" i="6"/>
  <c r="Z135" i="6"/>
  <c r="Z134" i="6"/>
  <c r="Z133" i="6"/>
  <c r="Z132" i="6"/>
  <c r="Z131" i="6"/>
  <c r="Z130" i="6"/>
  <c r="Z129" i="6"/>
  <c r="Z125" i="6"/>
  <c r="Z124" i="6"/>
  <c r="Z123" i="6"/>
  <c r="Z122" i="6"/>
  <c r="Z121" i="6"/>
  <c r="Z120" i="6"/>
  <c r="Z119" i="6"/>
  <c r="Z118" i="6"/>
  <c r="Z117" i="6"/>
  <c r="Z116" i="6"/>
  <c r="Z115" i="6"/>
  <c r="Z114" i="6"/>
  <c r="Z113" i="6"/>
  <c r="Z112" i="6"/>
  <c r="Z111" i="6"/>
  <c r="Z110" i="6"/>
  <c r="Z109" i="6"/>
  <c r="Z108" i="6"/>
  <c r="Z107" i="6"/>
  <c r="Z106" i="6"/>
  <c r="Z105" i="6"/>
  <c r="Z104" i="6"/>
  <c r="Z103" i="6"/>
  <c r="Z102" i="6"/>
  <c r="Z101" i="6"/>
  <c r="Z100" i="6"/>
  <c r="Z99" i="6"/>
  <c r="Z98" i="6"/>
  <c r="Z97" i="6"/>
  <c r="Z96" i="6"/>
  <c r="Z95" i="6"/>
  <c r="Z94" i="6"/>
  <c r="Z93" i="6"/>
  <c r="Z92" i="6"/>
  <c r="Z91" i="6"/>
  <c r="Z90" i="6"/>
  <c r="Z89" i="6"/>
  <c r="Z88" i="6"/>
  <c r="Z87" i="6"/>
  <c r="Z86" i="6"/>
  <c r="Z85" i="6"/>
  <c r="Z84" i="6"/>
  <c r="Z83" i="6"/>
  <c r="Z82" i="6"/>
  <c r="Z81" i="6"/>
  <c r="Z80" i="6"/>
  <c r="Z79" i="6"/>
  <c r="Z78" i="6"/>
  <c r="Z77" i="6"/>
  <c r="Z76" i="6"/>
  <c r="Z75" i="6"/>
  <c r="Z74" i="6"/>
  <c r="Z73" i="6"/>
  <c r="Z72" i="6"/>
  <c r="Z71" i="6"/>
  <c r="Z70" i="6"/>
  <c r="Z69" i="6"/>
  <c r="Z68" i="6"/>
  <c r="Z67" i="6"/>
  <c r="Z66" i="6"/>
  <c r="Z65" i="6"/>
  <c r="Z64" i="6"/>
  <c r="Z63" i="6"/>
  <c r="Z62" i="6"/>
  <c r="Z61" i="6"/>
  <c r="Z60" i="6"/>
  <c r="Z59" i="6"/>
  <c r="Z58" i="6"/>
  <c r="Z57" i="6"/>
  <c r="Z56" i="6"/>
  <c r="Z55" i="6"/>
  <c r="Z54" i="6"/>
  <c r="Z53" i="6"/>
  <c r="Z52" i="6"/>
  <c r="Z51" i="6"/>
  <c r="Z50" i="6"/>
  <c r="Z49" i="6"/>
  <c r="Z48" i="6"/>
  <c r="Z47" i="6"/>
  <c r="Z46" i="6"/>
  <c r="Z45" i="6"/>
  <c r="Z44" i="6"/>
  <c r="Z43" i="6"/>
  <c r="Z42" i="6"/>
  <c r="Z41" i="6"/>
  <c r="Z40" i="6"/>
  <c r="Z39" i="6"/>
  <c r="Z38" i="6"/>
  <c r="Z37" i="6"/>
  <c r="Z36" i="6"/>
  <c r="Z35" i="6"/>
  <c r="Z34" i="6"/>
  <c r="Z33" i="6"/>
  <c r="Z32" i="6"/>
  <c r="Z31" i="6"/>
  <c r="Z30" i="6"/>
  <c r="Z29" i="6"/>
  <c r="Z28" i="6"/>
  <c r="Z27" i="6"/>
  <c r="Z26" i="6"/>
  <c r="Z25" i="6"/>
  <c r="Z24" i="6"/>
  <c r="Z23" i="6"/>
  <c r="Z22" i="6"/>
  <c r="Z21" i="6"/>
  <c r="Z20" i="6"/>
  <c r="Z19" i="6"/>
  <c r="Z18" i="6"/>
  <c r="Z17" i="6"/>
  <c r="Z16" i="6"/>
  <c r="W27" i="5"/>
  <c r="G182" i="5"/>
  <c r="G181" i="5"/>
  <c r="G180" i="5"/>
  <c r="R181" i="5"/>
  <c r="R180" i="5"/>
  <c r="P181" i="5"/>
  <c r="P180" i="5"/>
  <c r="J182" i="5"/>
  <c r="J181" i="5"/>
  <c r="J180" i="5"/>
  <c r="G169" i="6" l="1"/>
  <c r="P172" i="6" s="1"/>
  <c r="T172" i="6"/>
  <c r="Q172" i="6"/>
  <c r="R172" i="6"/>
  <c r="W167" i="5"/>
  <c r="W166" i="5"/>
  <c r="F182" i="5" s="1"/>
  <c r="W165" i="5"/>
  <c r="E182" i="5" s="1"/>
  <c r="W164" i="5"/>
  <c r="F181" i="5" s="1"/>
  <c r="W163" i="5"/>
  <c r="E181" i="5" s="1"/>
  <c r="W162" i="5"/>
  <c r="W161" i="5"/>
  <c r="E180" i="5" s="1"/>
  <c r="W160" i="5"/>
  <c r="F179" i="5" s="1"/>
  <c r="W159" i="5"/>
  <c r="E179" i="5" s="1"/>
  <c r="W158" i="5"/>
  <c r="W157" i="5"/>
  <c r="W156" i="5"/>
  <c r="W155" i="5"/>
  <c r="W154" i="5"/>
  <c r="W153" i="5"/>
  <c r="W152" i="5"/>
  <c r="W151" i="5"/>
  <c r="W150" i="5"/>
  <c r="W149" i="5"/>
  <c r="W148" i="5"/>
  <c r="W147" i="5"/>
  <c r="W146" i="5"/>
  <c r="W145" i="5"/>
  <c r="W144" i="5"/>
  <c r="W143" i="5"/>
  <c r="W142" i="5"/>
  <c r="W141" i="5"/>
  <c r="W140" i="5"/>
  <c r="W139" i="5"/>
  <c r="W138" i="5"/>
  <c r="W137" i="5"/>
  <c r="W136" i="5"/>
  <c r="W135" i="5"/>
  <c r="W134" i="5"/>
  <c r="W133" i="5"/>
  <c r="W129" i="5"/>
  <c r="W128" i="5"/>
  <c r="W127" i="5"/>
  <c r="W126" i="5"/>
  <c r="W125" i="5"/>
  <c r="W124" i="5"/>
  <c r="W123" i="5"/>
  <c r="W122" i="5"/>
  <c r="W121" i="5"/>
  <c r="W120" i="5"/>
  <c r="W119" i="5"/>
  <c r="W118" i="5"/>
  <c r="W117" i="5"/>
  <c r="W116" i="5"/>
  <c r="W115" i="5"/>
  <c r="W114" i="5"/>
  <c r="W113" i="5"/>
  <c r="W112" i="5"/>
  <c r="W111" i="5"/>
  <c r="W110" i="5"/>
  <c r="W109" i="5"/>
  <c r="W108" i="5"/>
  <c r="W107" i="5"/>
  <c r="W106" i="5"/>
  <c r="W105" i="5"/>
  <c r="W104" i="5"/>
  <c r="W103" i="5"/>
  <c r="W102" i="5"/>
  <c r="W101" i="5"/>
  <c r="W100" i="5"/>
  <c r="W99" i="5"/>
  <c r="W98" i="5"/>
  <c r="W97" i="5"/>
  <c r="W96" i="5"/>
  <c r="W95" i="5"/>
  <c r="W94" i="5"/>
  <c r="W93" i="5"/>
  <c r="W92" i="5"/>
  <c r="W91" i="5"/>
  <c r="W90" i="5"/>
  <c r="W89" i="5"/>
  <c r="W88" i="5"/>
  <c r="W87" i="5"/>
  <c r="W86" i="5"/>
  <c r="W85" i="5"/>
  <c r="W84" i="5"/>
  <c r="W83" i="5"/>
  <c r="W82" i="5"/>
  <c r="W81" i="5"/>
  <c r="W80" i="5"/>
  <c r="W79" i="5"/>
  <c r="W78" i="5"/>
  <c r="W77" i="5"/>
  <c r="W76" i="5"/>
  <c r="W75" i="5"/>
  <c r="W74" i="5"/>
  <c r="W73" i="5"/>
  <c r="W72" i="5"/>
  <c r="W71" i="5"/>
  <c r="W70" i="5"/>
  <c r="W69" i="5"/>
  <c r="W68" i="5"/>
  <c r="W67" i="5"/>
  <c r="W66" i="5"/>
  <c r="W65" i="5"/>
  <c r="W64" i="5"/>
  <c r="W63" i="5"/>
  <c r="W62" i="5"/>
  <c r="W61" i="5"/>
  <c r="W60" i="5"/>
  <c r="W59" i="5"/>
  <c r="W58" i="5"/>
  <c r="W57" i="5"/>
  <c r="W56" i="5"/>
  <c r="W55" i="5"/>
  <c r="W54" i="5"/>
  <c r="W53" i="5"/>
  <c r="W52" i="5"/>
  <c r="W51" i="5"/>
  <c r="W50" i="5"/>
  <c r="W49" i="5"/>
  <c r="W48" i="5"/>
  <c r="W47" i="5"/>
  <c r="W46" i="5"/>
  <c r="W45" i="5"/>
  <c r="W44" i="5"/>
  <c r="W43" i="5"/>
  <c r="W42" i="5"/>
  <c r="W41" i="5"/>
  <c r="W40" i="5"/>
  <c r="W39" i="5"/>
  <c r="W38" i="5"/>
  <c r="W37" i="5"/>
  <c r="W36" i="5"/>
  <c r="W35" i="5"/>
  <c r="W34" i="5"/>
  <c r="W33" i="5"/>
  <c r="W32" i="5"/>
  <c r="W31" i="5"/>
  <c r="W30" i="5"/>
  <c r="W29" i="5"/>
  <c r="W28" i="5"/>
  <c r="W173" i="5"/>
  <c r="W172" i="5"/>
  <c r="W171" i="5"/>
  <c r="W170" i="5"/>
  <c r="W169" i="5"/>
  <c r="F180" i="5" s="1"/>
  <c r="W168" i="5"/>
  <c r="O179" i="5" s="1"/>
  <c r="N181" i="5" l="1"/>
  <c r="N179" i="5"/>
  <c r="O181" i="5"/>
  <c r="P173" i="6"/>
  <c r="J207" i="6" s="1"/>
  <c r="R173" i="6"/>
  <c r="J208" i="6" s="1"/>
  <c r="N180" i="5"/>
  <c r="O180" i="5"/>
  <c r="P182" i="5"/>
  <c r="R182" i="5"/>
  <c r="O195" i="6"/>
  <c r="N182" i="5" l="1"/>
  <c r="O182" i="5"/>
  <c r="P183" i="5"/>
  <c r="H196" i="5" s="1"/>
  <c r="N183" i="5" l="1"/>
  <c r="V198" i="6" l="1"/>
  <c r="R198" i="6"/>
  <c r="O198" i="6"/>
  <c r="L198" i="6"/>
  <c r="V201" i="6"/>
  <c r="R201" i="6"/>
  <c r="O201" i="6"/>
  <c r="L201" i="6"/>
  <c r="V197" i="6"/>
  <c r="R197" i="6"/>
  <c r="O197" i="6"/>
  <c r="L197" i="6"/>
  <c r="V200" i="6"/>
  <c r="R200" i="6"/>
  <c r="O200" i="6"/>
  <c r="L200" i="6"/>
  <c r="V196" i="6"/>
  <c r="R196" i="6"/>
  <c r="O196" i="6"/>
  <c r="L196" i="6"/>
  <c r="V199" i="6"/>
  <c r="R199" i="6"/>
  <c r="O199" i="6"/>
  <c r="L199" i="6"/>
  <c r="V195" i="6"/>
  <c r="R195" i="6"/>
  <c r="R202" i="6" l="1"/>
  <c r="O202" i="6"/>
  <c r="L195" i="6"/>
  <c r="L202" i="6" s="1"/>
  <c r="V202" i="6"/>
  <c r="H199" i="6"/>
  <c r="H200" i="6"/>
  <c r="H201" i="6"/>
  <c r="H195" i="6"/>
  <c r="H196" i="6"/>
  <c r="H197" i="6"/>
  <c r="H198" i="6"/>
  <c r="T198" i="6"/>
  <c r="W198" i="6" s="1"/>
  <c r="Q198" i="6"/>
  <c r="S198" i="6" s="1"/>
  <c r="T201" i="6"/>
  <c r="W201" i="6" s="1"/>
  <c r="Q201" i="6"/>
  <c r="S201" i="6" s="1"/>
  <c r="K201" i="6"/>
  <c r="M201" i="6" s="1"/>
  <c r="T197" i="6"/>
  <c r="W197" i="6" s="1"/>
  <c r="Q197" i="6"/>
  <c r="S197" i="6" s="1"/>
  <c r="K197" i="6"/>
  <c r="M197" i="6" s="1"/>
  <c r="T200" i="6"/>
  <c r="W200" i="6" s="1"/>
  <c r="Q200" i="6"/>
  <c r="S200" i="6" s="1"/>
  <c r="K200" i="6"/>
  <c r="M200" i="6" s="1"/>
  <c r="T196" i="6"/>
  <c r="W196" i="6" s="1"/>
  <c r="Q196" i="6"/>
  <c r="S196" i="6" s="1"/>
  <c r="K196" i="6"/>
  <c r="M196" i="6" s="1"/>
  <c r="T199" i="6"/>
  <c r="W199" i="6" s="1"/>
  <c r="Q199" i="6"/>
  <c r="S199" i="6" s="1"/>
  <c r="K199" i="6"/>
  <c r="M199" i="6" s="1"/>
  <c r="K198" i="6" l="1"/>
  <c r="M198" i="6" s="1"/>
  <c r="G196" i="6"/>
  <c r="J196" i="6" s="1"/>
  <c r="G200" i="6"/>
  <c r="J200" i="6" s="1"/>
  <c r="G197" i="6"/>
  <c r="J197" i="6" s="1"/>
  <c r="G201" i="6"/>
  <c r="J201" i="6" s="1"/>
  <c r="T195" i="6"/>
  <c r="G198" i="6"/>
  <c r="J198" i="6" s="1"/>
  <c r="G195" i="6"/>
  <c r="G199" i="6"/>
  <c r="J199" i="6" s="1"/>
  <c r="N195" i="6"/>
  <c r="N199" i="6"/>
  <c r="P199" i="6" s="1"/>
  <c r="N196" i="6"/>
  <c r="P196" i="6" s="1"/>
  <c r="N200" i="6"/>
  <c r="P200" i="6" s="1"/>
  <c r="N197" i="6"/>
  <c r="P197" i="6" s="1"/>
  <c r="N201" i="6"/>
  <c r="P201" i="6" s="1"/>
  <c r="N198" i="6"/>
  <c r="P198" i="6" s="1"/>
  <c r="H202" i="6"/>
  <c r="N202" i="6" l="1"/>
  <c r="P195" i="6"/>
  <c r="P202" i="6" s="1"/>
  <c r="W195" i="6"/>
  <c r="W202" i="6" s="1"/>
  <c r="T202" i="6"/>
  <c r="K202" i="6"/>
  <c r="M195" i="6"/>
  <c r="M202" i="6" s="1"/>
  <c r="J195" i="6"/>
  <c r="J202" i="6" s="1"/>
  <c r="G202" i="6"/>
  <c r="S195" i="6"/>
  <c r="S202" i="6" s="1"/>
  <c r="Q20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福島県教育センター</author>
    <author>G7051004</author>
  </authors>
  <commentList>
    <comment ref="B3" authorId="0" shapeId="0" xr:uid="{00000000-0006-0000-0000-000001000000}">
      <text>
        <r>
          <rPr>
            <b/>
            <sz val="9"/>
            <color indexed="81"/>
            <rFont val="ＭＳ Ｐゴシック"/>
            <family val="3"/>
            <charset val="128"/>
          </rPr>
          <t>年度の数字のみ入力すれば年度が表示されます。</t>
        </r>
      </text>
    </comment>
    <comment ref="C13" authorId="0" shapeId="0" xr:uid="{00000000-0006-0000-0000-000002000000}">
      <text>
        <r>
          <rPr>
            <b/>
            <sz val="9"/>
            <color indexed="81"/>
            <rFont val="ＭＳ Ｐゴシック"/>
            <family val="3"/>
            <charset val="128"/>
          </rPr>
          <t>項目が不足する場合は、行をコピーして、「コピーしたセルの挿入」をしてください。</t>
        </r>
      </text>
    </comment>
    <comment ref="C18" authorId="0" shapeId="0" xr:uid="{00000000-0006-0000-0000-000003000000}">
      <text>
        <r>
          <rPr>
            <b/>
            <sz val="9"/>
            <color indexed="81"/>
            <rFont val="ＭＳ Ｐゴシック"/>
            <family val="3"/>
            <charset val="128"/>
          </rPr>
          <t>項目が不足する場合は、行をコピーして、「コピーしたセルの挿入」をしてください。</t>
        </r>
      </text>
    </comment>
    <comment ref="D26" authorId="1" shapeId="0" xr:uid="{00000000-0006-0000-0000-000004000000}">
      <text>
        <r>
          <rPr>
            <b/>
            <sz val="12"/>
            <color indexed="10"/>
            <rFont val="ＭＳ Ｐゴシック"/>
            <family val="3"/>
            <charset val="128"/>
          </rPr>
          <t>指導領域の①から⑦を選択します。</t>
        </r>
      </text>
    </comment>
    <comment ref="G26" authorId="1" shapeId="0" xr:uid="{00000000-0006-0000-0000-000005000000}">
      <text>
        <r>
          <rPr>
            <b/>
            <sz val="12"/>
            <color indexed="10"/>
            <rFont val="ＭＳ Ｐゴシック"/>
            <family val="3"/>
            <charset val="128"/>
          </rPr>
          <t>必須項目「○」か
選択項目「・」を
選択します</t>
        </r>
      </text>
    </comment>
    <comment ref="O26" authorId="1" shapeId="0" xr:uid="{00000000-0006-0000-0000-000006000000}">
      <text>
        <r>
          <rPr>
            <b/>
            <sz val="12"/>
            <color indexed="10"/>
            <rFont val="ＭＳ Ｐゴシック"/>
            <family val="3"/>
            <charset val="128"/>
          </rPr>
          <t>入力リストから選べばよい状態になっていますが、それ以外の指導者も入力できます。</t>
        </r>
      </text>
    </comment>
    <comment ref="Y33" authorId="1" shapeId="0" xr:uid="{00000000-0006-0000-0000-000007000000}">
      <text>
        <r>
          <rPr>
            <b/>
            <sz val="12"/>
            <color indexed="10"/>
            <rFont val="ＭＳ Ｐゴシック"/>
            <family val="3"/>
            <charset val="128"/>
          </rPr>
          <t>指導領域の①から⑦を選択します。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G7051004</author>
  </authors>
  <commentList>
    <comment ref="F16" authorId="0" shapeId="0" xr:uid="{00000000-0006-0000-0100-000001000000}">
      <text>
        <r>
          <rPr>
            <b/>
            <sz val="12"/>
            <color indexed="10"/>
            <rFont val="ＭＳ Ｐゴシック"/>
            <family val="3"/>
            <charset val="128"/>
          </rPr>
          <t>指導領域の①から⑦を選択します。</t>
        </r>
      </text>
    </comment>
    <comment ref="Q16" authorId="0" shapeId="0" xr:uid="{00000000-0006-0000-0100-000002000000}">
      <text>
        <r>
          <rPr>
            <b/>
            <sz val="12"/>
            <color indexed="10"/>
            <rFont val="ＭＳ Ｐゴシック"/>
            <family val="3"/>
            <charset val="128"/>
          </rPr>
          <t>入力リストから選べばよい状態になっていますが、それ以外の指導者も入力できます。</t>
        </r>
      </text>
    </comment>
    <comment ref="AB29" authorId="0" shapeId="0" xr:uid="{00000000-0006-0000-0100-000003000000}">
      <text>
        <r>
          <rPr>
            <b/>
            <sz val="12"/>
            <color indexed="10"/>
            <rFont val="ＭＳ Ｐゴシック"/>
            <family val="3"/>
            <charset val="128"/>
          </rPr>
          <t>指導領域の①から⑦を選択します。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G7051004</author>
  </authors>
  <commentList>
    <comment ref="O5" authorId="0" shapeId="0" xr:uid="{00000000-0006-0000-0200-000001000000}">
      <text>
        <r>
          <rPr>
            <b/>
            <sz val="12"/>
            <color indexed="10"/>
            <rFont val="ＭＳ Ｐゴシック"/>
            <family val="3"/>
            <charset val="128"/>
          </rPr>
          <t>指導領域の①から⑦を選択します。</t>
        </r>
      </text>
    </comment>
  </commentList>
</comments>
</file>

<file path=xl/sharedStrings.xml><?xml version="1.0" encoding="utf-8"?>
<sst xmlns="http://schemas.openxmlformats.org/spreadsheetml/2006/main" count="3931" uniqueCount="442">
  <si>
    <t>学校名</t>
    <rPh sb="0" eb="3">
      <t>ガッコウメイ</t>
    </rPh>
    <phoneticPr fontId="1"/>
  </si>
  <si>
    <t>校長名</t>
    <rPh sb="0" eb="3">
      <t>コウチョウメイ</t>
    </rPh>
    <phoneticPr fontId="1"/>
  </si>
  <si>
    <t>対象教員名</t>
    <rPh sb="0" eb="2">
      <t>タイショウ</t>
    </rPh>
    <rPh sb="2" eb="4">
      <t>キョウイン</t>
    </rPh>
    <rPh sb="4" eb="5">
      <t>メイ</t>
    </rPh>
    <phoneticPr fontId="1"/>
  </si>
  <si>
    <t>１ 指導方針</t>
    <rPh sb="2" eb="4">
      <t>シドウ</t>
    </rPh>
    <rPh sb="4" eb="6">
      <t>ホウシン</t>
    </rPh>
    <phoneticPr fontId="1"/>
  </si>
  <si>
    <t>２ 運営上の留意点</t>
    <rPh sb="2" eb="5">
      <t>ウンエイジョウ</t>
    </rPh>
    <rPh sb="6" eb="9">
      <t>リュウイテン</t>
    </rPh>
    <phoneticPr fontId="1"/>
  </si>
  <si>
    <t xml:space="preserve">  (1) 月別指導計画</t>
    <rPh sb="6" eb="8">
      <t>ツキベツ</t>
    </rPh>
    <rPh sb="8" eb="10">
      <t>シドウ</t>
    </rPh>
    <rPh sb="10" eb="12">
      <t>ケイカク</t>
    </rPh>
    <phoneticPr fontId="1"/>
  </si>
  <si>
    <t>学期</t>
    <rPh sb="0" eb="2">
      <t>ガッキ</t>
    </rPh>
    <phoneticPr fontId="1"/>
  </si>
  <si>
    <t>月</t>
    <rPh sb="0" eb="1">
      <t>ツキ</t>
    </rPh>
    <phoneticPr fontId="1"/>
  </si>
  <si>
    <t>指導領域</t>
    <rPh sb="0" eb="2">
      <t>シドウ</t>
    </rPh>
    <rPh sb="2" eb="4">
      <t>リョウイキ</t>
    </rPh>
    <phoneticPr fontId="1"/>
  </si>
  <si>
    <t>指導者</t>
  </si>
  <si>
    <t>指導者</t>
    <rPh sb="0" eb="3">
      <t>シドウシャ</t>
    </rPh>
    <phoneticPr fontId="1"/>
  </si>
  <si>
    <t>準備･まとめ</t>
  </si>
  <si>
    <t>指導領域名</t>
    <rPh sb="0" eb="2">
      <t>シドウ</t>
    </rPh>
    <rPh sb="2" eb="4">
      <t>リョウイキ</t>
    </rPh>
    <rPh sb="4" eb="5">
      <t>メイ</t>
    </rPh>
    <phoneticPr fontId="1"/>
  </si>
  <si>
    <t>指    導    項    目</t>
    <rPh sb="0" eb="1">
      <t>ユビ</t>
    </rPh>
    <rPh sb="5" eb="6">
      <t>シルベ</t>
    </rPh>
    <rPh sb="10" eb="11">
      <t>コウ</t>
    </rPh>
    <rPh sb="15" eb="16">
      <t>メ</t>
    </rPh>
    <phoneticPr fontId="1"/>
  </si>
  <si>
    <t>４ 対象教員の校務分掌等</t>
    <rPh sb="2" eb="4">
      <t>タイショウ</t>
    </rPh>
    <rPh sb="4" eb="6">
      <t>キョウイン</t>
    </rPh>
    <rPh sb="7" eb="9">
      <t>コウム</t>
    </rPh>
    <rPh sb="9" eb="11">
      <t>ブンショウ</t>
    </rPh>
    <rPh sb="11" eb="12">
      <t>トウ</t>
    </rPh>
    <phoneticPr fontId="1"/>
  </si>
  <si>
    <t>校務分掌</t>
    <rPh sb="0" eb="2">
      <t>コウム</t>
    </rPh>
    <rPh sb="2" eb="4">
      <t>ブンショウ</t>
    </rPh>
    <phoneticPr fontId="1"/>
  </si>
  <si>
    <t>研究教科</t>
    <rPh sb="0" eb="2">
      <t>ケンキュウ</t>
    </rPh>
    <rPh sb="2" eb="4">
      <t>キョウカ</t>
    </rPh>
    <phoneticPr fontId="1"/>
  </si>
  <si>
    <t>項目</t>
    <rPh sb="0" eb="2">
      <t>コウモク</t>
    </rPh>
    <phoneticPr fontId="1"/>
  </si>
  <si>
    <t>校内指導教員</t>
    <rPh sb="0" eb="2">
      <t>コウナイ</t>
    </rPh>
    <rPh sb="2" eb="4">
      <t>シドウ</t>
    </rPh>
    <rPh sb="4" eb="6">
      <t>キョウイン</t>
    </rPh>
    <phoneticPr fontId="1"/>
  </si>
  <si>
    <t>校長</t>
    <rPh sb="0" eb="2">
      <t>コウチョウ</t>
    </rPh>
    <phoneticPr fontId="1"/>
  </si>
  <si>
    <t>教頭</t>
    <rPh sb="0" eb="2">
      <t>キョウトウ</t>
    </rPh>
    <phoneticPr fontId="1"/>
  </si>
  <si>
    <t>教務主任</t>
    <rPh sb="0" eb="2">
      <t>キョウム</t>
    </rPh>
    <rPh sb="2" eb="4">
      <t>シュニン</t>
    </rPh>
    <phoneticPr fontId="1"/>
  </si>
  <si>
    <t>②学級経営</t>
    <rPh sb="1" eb="3">
      <t>ガッキュウ</t>
    </rPh>
    <rPh sb="3" eb="5">
      <t>ケイエイ</t>
    </rPh>
    <phoneticPr fontId="1"/>
  </si>
  <si>
    <t>③教科指導</t>
    <rPh sb="1" eb="3">
      <t>キョウカ</t>
    </rPh>
    <rPh sb="3" eb="5">
      <t>シドウ</t>
    </rPh>
    <phoneticPr fontId="1"/>
  </si>
  <si>
    <t>【合計】</t>
    <rPh sb="1" eb="2">
      <t>ゴウ</t>
    </rPh>
    <rPh sb="2" eb="3">
      <t>ケイ</t>
    </rPh>
    <phoneticPr fontId="1"/>
  </si>
  <si>
    <t>※　○は必須項目　・は選択項目を示す</t>
    <rPh sb="4" eb="6">
      <t>ヒッス</t>
    </rPh>
    <rPh sb="6" eb="8">
      <t>コウモク</t>
    </rPh>
    <rPh sb="11" eb="13">
      <t>センタク</t>
    </rPh>
    <rPh sb="13" eb="15">
      <t>コウモク</t>
    </rPh>
    <rPh sb="16" eb="17">
      <t>シメ</t>
    </rPh>
    <phoneticPr fontId="1"/>
  </si>
  <si>
    <t>※　対象教員それぞれについて年間指導計画書を作成する。</t>
    <rPh sb="2" eb="4">
      <t>タイショウ</t>
    </rPh>
    <rPh sb="4" eb="6">
      <t>キョウイン</t>
    </rPh>
    <rPh sb="14" eb="16">
      <t>ネンカン</t>
    </rPh>
    <rPh sb="16" eb="18">
      <t>シドウ</t>
    </rPh>
    <rPh sb="18" eb="21">
      <t>ケイカクショ</t>
    </rPh>
    <rPh sb="22" eb="24">
      <t>サクセイ</t>
    </rPh>
    <phoneticPr fontId="1"/>
  </si>
  <si>
    <t>①</t>
    <phoneticPr fontId="1"/>
  </si>
  <si>
    <t>○</t>
    <phoneticPr fontId="1"/>
  </si>
  <si>
    <t>②</t>
    <phoneticPr fontId="1"/>
  </si>
  <si>
    <t>・</t>
    <phoneticPr fontId="1"/>
  </si>
  <si>
    <t>③</t>
    <phoneticPr fontId="1"/>
  </si>
  <si>
    <t>④</t>
    <phoneticPr fontId="1"/>
  </si>
  <si>
    <t>⑤</t>
    <phoneticPr fontId="1"/>
  </si>
  <si>
    <t>⑥</t>
    <phoneticPr fontId="1"/>
  </si>
  <si>
    <t>⑦</t>
    <phoneticPr fontId="1"/>
  </si>
  <si>
    <t>(1)</t>
    <phoneticPr fontId="1"/>
  </si>
  <si>
    <t>(2)</t>
    <phoneticPr fontId="1"/>
  </si>
  <si>
    <t>(3)</t>
    <phoneticPr fontId="1"/>
  </si>
  <si>
    <t>⑦生徒指導</t>
    <phoneticPr fontId="1"/>
  </si>
  <si>
    <t>小・中学校初任者研修年間指導報告書</t>
    <rPh sb="0" eb="1">
      <t>ショウ</t>
    </rPh>
    <rPh sb="2" eb="5">
      <t>チュウガッコウ</t>
    </rPh>
    <rPh sb="5" eb="6">
      <t>ショ</t>
    </rPh>
    <rPh sb="6" eb="7">
      <t>ニン</t>
    </rPh>
    <rPh sb="7" eb="8">
      <t>モノ</t>
    </rPh>
    <rPh sb="8" eb="9">
      <t>ケン</t>
    </rPh>
    <rPh sb="9" eb="10">
      <t>オサム</t>
    </rPh>
    <rPh sb="10" eb="11">
      <t>トシ</t>
    </rPh>
    <rPh sb="11" eb="12">
      <t>アイダ</t>
    </rPh>
    <rPh sb="12" eb="13">
      <t>ユビ</t>
    </rPh>
    <rPh sb="13" eb="14">
      <t>シルベ</t>
    </rPh>
    <rPh sb="14" eb="16">
      <t>ホウコク</t>
    </rPh>
    <rPh sb="16" eb="17">
      <t>ショ</t>
    </rPh>
    <phoneticPr fontId="1"/>
  </si>
  <si>
    <t xml:space="preserve">  (1) 月別実施状況</t>
    <rPh sb="6" eb="8">
      <t>ツキベツ</t>
    </rPh>
    <rPh sb="8" eb="10">
      <t>ジッシ</t>
    </rPh>
    <rPh sb="10" eb="12">
      <t>ジョウキョウ</t>
    </rPh>
    <phoneticPr fontId="1"/>
  </si>
  <si>
    <t>３ 校長所見</t>
    <rPh sb="2" eb="4">
      <t>コウチョウ</t>
    </rPh>
    <rPh sb="4" eb="6">
      <t>ショケン</t>
    </rPh>
    <phoneticPr fontId="1"/>
  </si>
  <si>
    <t>初任者の研修時間</t>
    <rPh sb="0" eb="3">
      <t>ショニンシャ</t>
    </rPh>
    <rPh sb="4" eb="6">
      <t>ケンシュウ</t>
    </rPh>
    <rPh sb="6" eb="8">
      <t>ジカン</t>
    </rPh>
    <phoneticPr fontId="1"/>
  </si>
  <si>
    <t>チェックリスト</t>
    <phoneticPr fontId="1"/>
  </si>
  <si>
    <t>コメント</t>
    <phoneticPr fontId="1"/>
  </si>
  <si>
    <t>初任者指導時数</t>
    <rPh sb="0" eb="3">
      <t>ショニンシャ</t>
    </rPh>
    <rPh sb="3" eb="5">
      <t>シドウ</t>
    </rPh>
    <rPh sb="5" eb="7">
      <t>ジスウ</t>
    </rPh>
    <phoneticPr fontId="1"/>
  </si>
  <si>
    <t>指導時数</t>
    <rPh sb="0" eb="2">
      <t>シドウ</t>
    </rPh>
    <rPh sb="2" eb="4">
      <t>ジスウ</t>
    </rPh>
    <phoneticPr fontId="1"/>
  </si>
  <si>
    <t>準備・まとめ</t>
    <rPh sb="0" eb="2">
      <t>ジュンビ</t>
    </rPh>
    <phoneticPr fontId="1"/>
  </si>
  <si>
    <t>計画</t>
    <rPh sb="0" eb="2">
      <t>ケイカク</t>
    </rPh>
    <phoneticPr fontId="1"/>
  </si>
  <si>
    <t>実施</t>
    <rPh sb="0" eb="2">
      <t>ジッシ</t>
    </rPh>
    <phoneticPr fontId="1"/>
  </si>
  <si>
    <t>増減</t>
    <rPh sb="0" eb="2">
      <t>ゾウゲン</t>
    </rPh>
    <phoneticPr fontId="1"/>
  </si>
  <si>
    <t>①基礎的素養</t>
    <rPh sb="1" eb="4">
      <t>キソテキ</t>
    </rPh>
    <rPh sb="4" eb="6">
      <t>ソヨウ</t>
    </rPh>
    <phoneticPr fontId="1"/>
  </si>
  <si>
    <t>⑦生徒指導</t>
    <rPh sb="1" eb="3">
      <t>セイト</t>
    </rPh>
    <rPh sb="3" eb="5">
      <t>シドウ</t>
    </rPh>
    <phoneticPr fontId="1"/>
  </si>
  <si>
    <t>合計</t>
    <rPh sb="0" eb="2">
      <t>ゴウケイ</t>
    </rPh>
    <phoneticPr fontId="1"/>
  </si>
  <si>
    <t>校内研修実施状況集計表</t>
    <rPh sb="0" eb="2">
      <t>コウナイ</t>
    </rPh>
    <rPh sb="2" eb="4">
      <t>ケンシュウ</t>
    </rPh>
    <rPh sb="4" eb="6">
      <t>ジッシ</t>
    </rPh>
    <rPh sb="6" eb="8">
      <t>ジョウキョウ</t>
    </rPh>
    <rPh sb="8" eb="11">
      <t>シュウケイヒョウ</t>
    </rPh>
    <phoneticPr fontId="1"/>
  </si>
  <si>
    <t>※　実施状況点検用（報告書の実施日欄に月日を入力すれば集計されます。）</t>
    <rPh sb="2" eb="4">
      <t>ジッシ</t>
    </rPh>
    <rPh sb="4" eb="6">
      <t>ジョウキョウ</t>
    </rPh>
    <rPh sb="6" eb="9">
      <t>テンケンヨウ</t>
    </rPh>
    <rPh sb="10" eb="13">
      <t>ホウコクショ</t>
    </rPh>
    <rPh sb="14" eb="16">
      <t>ジッシ</t>
    </rPh>
    <rPh sb="16" eb="17">
      <t>ビ</t>
    </rPh>
    <rPh sb="17" eb="18">
      <t>ラン</t>
    </rPh>
    <rPh sb="19" eb="21">
      <t>ガッピ</t>
    </rPh>
    <rPh sb="22" eb="24">
      <t>ニュウリョク</t>
    </rPh>
    <rPh sb="27" eb="29">
      <t>シュウケイ</t>
    </rPh>
    <phoneticPr fontId="1"/>
  </si>
  <si>
    <t>①基礎的素養</t>
    <rPh sb="1" eb="4">
      <t>キソテキ</t>
    </rPh>
    <phoneticPr fontId="1"/>
  </si>
  <si>
    <t>初任者時間</t>
    <rPh sb="0" eb="3">
      <t>ショニンシャ</t>
    </rPh>
    <rPh sb="3" eb="4">
      <t>トキ</t>
    </rPh>
    <rPh sb="4" eb="5">
      <t>アイダ</t>
    </rPh>
    <phoneticPr fontId="1"/>
  </si>
  <si>
    <t>必須</t>
    <rPh sb="0" eb="2">
      <t>ヒッス</t>
    </rPh>
    <phoneticPr fontId="1"/>
  </si>
  <si>
    <t>選択</t>
    <rPh sb="0" eb="2">
      <t>センタク</t>
    </rPh>
    <phoneticPr fontId="1"/>
  </si>
  <si>
    <t/>
  </si>
  <si>
    <t>小・中学校初任者研修年間指導計画書</t>
    <rPh sb="0" eb="1">
      <t>ショウ</t>
    </rPh>
    <rPh sb="2" eb="5">
      <t>チュウガッコウ</t>
    </rPh>
    <rPh sb="5" eb="6">
      <t>ショ</t>
    </rPh>
    <rPh sb="6" eb="7">
      <t>ニン</t>
    </rPh>
    <rPh sb="7" eb="8">
      <t>モノ</t>
    </rPh>
    <rPh sb="8" eb="9">
      <t>ケン</t>
    </rPh>
    <rPh sb="9" eb="10">
      <t>オサム</t>
    </rPh>
    <rPh sb="10" eb="11">
      <t>トシ</t>
    </rPh>
    <rPh sb="11" eb="12">
      <t>アイダ</t>
    </rPh>
    <rPh sb="12" eb="13">
      <t>ユビ</t>
    </rPh>
    <rPh sb="13" eb="14">
      <t>シルベ</t>
    </rPh>
    <rPh sb="14" eb="16">
      <t>ケイカク</t>
    </rPh>
    <rPh sb="16" eb="17">
      <t>ショ</t>
    </rPh>
    <phoneticPr fontId="1"/>
  </si>
  <si>
    <t>３　指導計画</t>
    <rPh sb="2" eb="4">
      <t>シドウ</t>
    </rPh>
    <rPh sb="4" eb="6">
      <t>ケイカク</t>
    </rPh>
    <phoneticPr fontId="1"/>
  </si>
  <si>
    <t>１　校内における研修</t>
    <rPh sb="2" eb="4">
      <t>コウナイ</t>
    </rPh>
    <rPh sb="8" eb="10">
      <t>ケンシュウ</t>
    </rPh>
    <phoneticPr fontId="1"/>
  </si>
  <si>
    <t>指導計画書の指導時間及び準備・まとめに数値を入力し、研修時間等が規定時間以上になると、青色標記に変わります。</t>
    <rPh sb="0" eb="2">
      <t>シドウ</t>
    </rPh>
    <rPh sb="2" eb="5">
      <t>ケイカクショ</t>
    </rPh>
    <rPh sb="6" eb="8">
      <t>シドウ</t>
    </rPh>
    <rPh sb="8" eb="10">
      <t>ジカン</t>
    </rPh>
    <rPh sb="10" eb="11">
      <t>オヨ</t>
    </rPh>
    <rPh sb="12" eb="14">
      <t>ジュンビ</t>
    </rPh>
    <rPh sb="19" eb="21">
      <t>スウチ</t>
    </rPh>
    <rPh sb="22" eb="24">
      <t>ニュウリョク</t>
    </rPh>
    <rPh sb="26" eb="28">
      <t>ケンシュウ</t>
    </rPh>
    <rPh sb="28" eb="30">
      <t>ジカン</t>
    </rPh>
    <rPh sb="30" eb="31">
      <t>トウ</t>
    </rPh>
    <rPh sb="32" eb="34">
      <t>キテイ</t>
    </rPh>
    <rPh sb="34" eb="36">
      <t>ジカン</t>
    </rPh>
    <rPh sb="36" eb="38">
      <t>イジョウ</t>
    </rPh>
    <rPh sb="43" eb="45">
      <t>アオイロ</t>
    </rPh>
    <rPh sb="45" eb="47">
      <t>ヒョウキ</t>
    </rPh>
    <rPh sb="48" eb="49">
      <t>カ</t>
    </rPh>
    <phoneticPr fontId="1"/>
  </si>
  <si>
    <t>※　１（２）の各領域の指導時間の集計表と同じ集計になっています。</t>
    <rPh sb="7" eb="10">
      <t>カクリョウイキ</t>
    </rPh>
    <rPh sb="11" eb="13">
      <t>シドウ</t>
    </rPh>
    <rPh sb="13" eb="15">
      <t>ジカン</t>
    </rPh>
    <rPh sb="16" eb="19">
      <t>シュウケイヒョウ</t>
    </rPh>
    <rPh sb="20" eb="21">
      <t>オナ</t>
    </rPh>
    <rPh sb="22" eb="24">
      <t>シュウケイ</t>
    </rPh>
    <phoneticPr fontId="1"/>
  </si>
  <si>
    <t>⑥特別活動</t>
    <rPh sb="1" eb="3">
      <t>トクベツ</t>
    </rPh>
    <rPh sb="3" eb="5">
      <t>カツドウ</t>
    </rPh>
    <phoneticPr fontId="1"/>
  </si>
  <si>
    <t>副校長</t>
    <rPh sb="0" eb="3">
      <t>フクコウチョウ</t>
    </rPh>
    <phoneticPr fontId="1"/>
  </si>
  <si>
    <t>日</t>
    <rPh sb="0" eb="1">
      <t>ニチ</t>
    </rPh>
    <phoneticPr fontId="1"/>
  </si>
  <si>
    <t>曜日</t>
    <rPh sb="0" eb="2">
      <t>ヨウビ</t>
    </rPh>
    <phoneticPr fontId="1"/>
  </si>
  <si>
    <t>※　作成上の留意点</t>
    <rPh sb="2" eb="4">
      <t>サクセイ</t>
    </rPh>
    <rPh sb="4" eb="5">
      <t>ジョウ</t>
    </rPh>
    <rPh sb="6" eb="9">
      <t>リュウイテン</t>
    </rPh>
    <phoneticPr fontId="1"/>
  </si>
  <si>
    <t>　　②　実施した月日順に記入する。</t>
    <rPh sb="4" eb="6">
      <t>ジッシ</t>
    </rPh>
    <rPh sb="8" eb="10">
      <t>ガッピ</t>
    </rPh>
    <rPh sb="10" eb="11">
      <t>ジュン</t>
    </rPh>
    <rPh sb="12" eb="14">
      <t>キニュウ</t>
    </rPh>
    <phoneticPr fontId="1"/>
  </si>
  <si>
    <t>④ 道 徳 教 育</t>
    <rPh sb="2" eb="3">
      <t>ミチ</t>
    </rPh>
    <rPh sb="4" eb="5">
      <t>トク</t>
    </rPh>
    <rPh sb="6" eb="7">
      <t>キョウ</t>
    </rPh>
    <rPh sb="8" eb="9">
      <t>イク</t>
    </rPh>
    <phoneticPr fontId="1"/>
  </si>
  <si>
    <t>④道徳教育</t>
    <rPh sb="1" eb="3">
      <t>ドウトク</t>
    </rPh>
    <rPh sb="3" eb="5">
      <t>キョウイク</t>
    </rPh>
    <phoneticPr fontId="1"/>
  </si>
  <si>
    <t>【メンター方式計画書】</t>
    <rPh sb="5" eb="7">
      <t>ホウシキ</t>
    </rPh>
    <rPh sb="7" eb="10">
      <t>ケイカクショ</t>
    </rPh>
    <phoneticPr fontId="1"/>
  </si>
  <si>
    <t>（様式１－３）（メンター方式用）</t>
    <rPh sb="1" eb="3">
      <t>ヨウシキ</t>
    </rPh>
    <rPh sb="14" eb="15">
      <t>ヨウ</t>
    </rPh>
    <phoneticPr fontId="1"/>
  </si>
  <si>
    <t>研修コーディネーター名</t>
    <rPh sb="0" eb="2">
      <t>ケンシュウ</t>
    </rPh>
    <rPh sb="10" eb="11">
      <t>シメイ</t>
    </rPh>
    <phoneticPr fontId="1"/>
  </si>
  <si>
    <t>研修リーダー名</t>
    <rPh sb="0" eb="2">
      <t>ケンシュウ</t>
    </rPh>
    <rPh sb="6" eb="7">
      <t>メイ</t>
    </rPh>
    <phoneticPr fontId="1"/>
  </si>
  <si>
    <t>研修コーディネーター</t>
    <rPh sb="0" eb="2">
      <t>ケンシュウ</t>
    </rPh>
    <phoneticPr fontId="1"/>
  </si>
  <si>
    <t>研修リーダー</t>
    <rPh sb="0" eb="2">
      <t>ケンシュウ</t>
    </rPh>
    <phoneticPr fontId="1"/>
  </si>
  <si>
    <t>（様式２－３）（メンター方式用）</t>
    <rPh sb="1" eb="3">
      <t>ヨウシキ</t>
    </rPh>
    <rPh sb="14" eb="15">
      <t>ヨウ</t>
    </rPh>
    <phoneticPr fontId="1"/>
  </si>
  <si>
    <t>【メンター方式報告書】</t>
    <rPh sb="5" eb="7">
      <t>ホウシキ</t>
    </rPh>
    <rPh sb="7" eb="10">
      <t>ホウコクショ</t>
    </rPh>
    <phoneticPr fontId="1"/>
  </si>
  <si>
    <t>研修コーディネーター名</t>
    <rPh sb="0" eb="2">
      <t>ケンシュウ</t>
    </rPh>
    <rPh sb="10" eb="11">
      <t>メイ</t>
    </rPh>
    <phoneticPr fontId="1"/>
  </si>
  <si>
    <t>メンターチーム等</t>
    <rPh sb="7" eb="8">
      <t>トウ</t>
    </rPh>
    <phoneticPr fontId="1"/>
  </si>
  <si>
    <t>研修コーディネーター</t>
    <rPh sb="0" eb="2">
      <t>ケンシュウ</t>
    </rPh>
    <phoneticPr fontId="1"/>
  </si>
  <si>
    <t>指導計画書の指導時間に数値を入力し、研修時間等が規定時間以上になると、青色標記に変わります。</t>
    <rPh sb="0" eb="2">
      <t>シドウ</t>
    </rPh>
    <rPh sb="2" eb="5">
      <t>ケイカクショ</t>
    </rPh>
    <rPh sb="6" eb="8">
      <t>シドウ</t>
    </rPh>
    <rPh sb="8" eb="10">
      <t>ジカン</t>
    </rPh>
    <rPh sb="11" eb="13">
      <t>スウチ</t>
    </rPh>
    <rPh sb="14" eb="16">
      <t>ニュウリョク</t>
    </rPh>
    <rPh sb="18" eb="20">
      <t>ケンシュウ</t>
    </rPh>
    <rPh sb="20" eb="22">
      <t>ジカン</t>
    </rPh>
    <rPh sb="22" eb="23">
      <t>トウ</t>
    </rPh>
    <rPh sb="24" eb="26">
      <t>キテイ</t>
    </rPh>
    <rPh sb="26" eb="28">
      <t>ジカン</t>
    </rPh>
    <rPh sb="28" eb="30">
      <t>イジョウ</t>
    </rPh>
    <rPh sb="35" eb="37">
      <t>アオイロ</t>
    </rPh>
    <rPh sb="37" eb="39">
      <t>ヒョウキ</t>
    </rPh>
    <rPh sb="40" eb="41">
      <t>カ</t>
    </rPh>
    <phoneticPr fontId="1"/>
  </si>
  <si>
    <t>メンターチームの指導</t>
    <rPh sb="8" eb="10">
      <t>シドウ</t>
    </rPh>
    <phoneticPr fontId="1"/>
  </si>
  <si>
    <t xml:space="preserve">  (2) 各領域の指導時間計画</t>
    <rPh sb="6" eb="7">
      <t>カク</t>
    </rPh>
    <rPh sb="7" eb="9">
      <t>リョウイキ</t>
    </rPh>
    <rPh sb="10" eb="12">
      <t>シドウ</t>
    </rPh>
    <rPh sb="12" eb="14">
      <t>ジカン</t>
    </rPh>
    <rPh sb="14" eb="16">
      <t>ケイカク</t>
    </rPh>
    <phoneticPr fontId="1"/>
  </si>
  <si>
    <t>指導時間</t>
    <rPh sb="0" eb="2">
      <t>シドウ</t>
    </rPh>
    <rPh sb="2" eb="4">
      <t>ジカン</t>
    </rPh>
    <phoneticPr fontId="1"/>
  </si>
  <si>
    <t>研修コーディネーター</t>
    <rPh sb="0" eb="2">
      <t>ケンシュウ</t>
    </rPh>
    <phoneticPr fontId="1"/>
  </si>
  <si>
    <t xml:space="preserve">  (2) 各領域の指導時間</t>
    <rPh sb="6" eb="7">
      <t>カク</t>
    </rPh>
    <rPh sb="7" eb="9">
      <t>リョウイキ</t>
    </rPh>
    <rPh sb="10" eb="12">
      <t>シドウ</t>
    </rPh>
    <rPh sb="12" eb="14">
      <t>ジカン</t>
    </rPh>
    <phoneticPr fontId="1"/>
  </si>
  <si>
    <t>２　研修コーディネーターの所見</t>
    <rPh sb="2" eb="4">
      <t>ケンシュウ</t>
    </rPh>
    <rPh sb="13" eb="15">
      <t>ショケン</t>
    </rPh>
    <phoneticPr fontId="1"/>
  </si>
  <si>
    <t>指導時間</t>
    <phoneticPr fontId="1"/>
  </si>
  <si>
    <t>研修コーディネーター</t>
    <rPh sb="0" eb="2">
      <t>ケンシュウ</t>
    </rPh>
    <phoneticPr fontId="1"/>
  </si>
  <si>
    <t>メンターチーム等</t>
    <rPh sb="7" eb="8">
      <t>トウ</t>
    </rPh>
    <phoneticPr fontId="1"/>
  </si>
  <si>
    <t>指導時間</t>
    <rPh sb="0" eb="2">
      <t>シドウ</t>
    </rPh>
    <rPh sb="2" eb="4">
      <t>ジカン</t>
    </rPh>
    <phoneticPr fontId="1"/>
  </si>
  <si>
    <t>指導時間</t>
    <phoneticPr fontId="1"/>
  </si>
  <si>
    <t>　　①　対象教員それぞれについて、年間指導報告書をＡ４判縦置きで作成する。</t>
    <rPh sb="4" eb="6">
      <t>タイショウ</t>
    </rPh>
    <rPh sb="6" eb="8">
      <t>キョウイン</t>
    </rPh>
    <rPh sb="17" eb="19">
      <t>ネンカン</t>
    </rPh>
    <rPh sb="19" eb="21">
      <t>シドウ</t>
    </rPh>
    <rPh sb="21" eb="24">
      <t>ホウコクショ</t>
    </rPh>
    <rPh sb="27" eb="28">
      <t>ハン</t>
    </rPh>
    <rPh sb="28" eb="30">
      <t>タテオ</t>
    </rPh>
    <rPh sb="32" eb="34">
      <t>サクセイ</t>
    </rPh>
    <phoneticPr fontId="1"/>
  </si>
  <si>
    <t>④道徳教育</t>
    <rPh sb="1" eb="2">
      <t>ミチ</t>
    </rPh>
    <rPh sb="2" eb="3">
      <t>トク</t>
    </rPh>
    <rPh sb="3" eb="5">
      <t>キョウイク</t>
    </rPh>
    <phoneticPr fontId="1"/>
  </si>
  <si>
    <t>①　基礎的素養</t>
  </si>
  <si>
    <t>④　道徳教育</t>
  </si>
  <si>
    <t>＜必須＞</t>
    <rPh sb="1" eb="3">
      <t>ヒッス</t>
    </rPh>
    <phoneticPr fontId="1"/>
  </si>
  <si>
    <t>道徳教育の意義</t>
  </si>
  <si>
    <t>＜選択＞</t>
    <rPh sb="1" eb="3">
      <t>センタク</t>
    </rPh>
    <phoneticPr fontId="1"/>
  </si>
  <si>
    <t>②　学級経営</t>
  </si>
  <si>
    <t>⑥  特別活動</t>
  </si>
  <si>
    <t>⑦　生徒指導</t>
  </si>
  <si>
    <t>道徳科の指導</t>
    <phoneticPr fontId="1"/>
  </si>
  <si>
    <t>道徳科の教材開発・活用と学習指導の展開</t>
    <rPh sb="12" eb="14">
      <t>ガクシュウ</t>
    </rPh>
    <rPh sb="14" eb="16">
      <t>シドウ</t>
    </rPh>
    <rPh sb="17" eb="19">
      <t>テンカイ</t>
    </rPh>
    <phoneticPr fontId="1"/>
  </si>
  <si>
    <t>校務運営機構と校務分掌</t>
    <phoneticPr fontId="1"/>
  </si>
  <si>
    <t>問題解決的な学習など多様な方法を取り入れた指導</t>
    <rPh sb="0" eb="2">
      <t>モンダイ</t>
    </rPh>
    <rPh sb="2" eb="4">
      <t>カイケツ</t>
    </rPh>
    <rPh sb="4" eb="5">
      <t>テキ</t>
    </rPh>
    <rPh sb="6" eb="8">
      <t>ガクシュウ</t>
    </rPh>
    <rPh sb="10" eb="12">
      <t>タヨウ</t>
    </rPh>
    <rPh sb="13" eb="15">
      <t>ホウホウ</t>
    </rPh>
    <rPh sb="16" eb="17">
      <t>ト</t>
    </rPh>
    <rPh sb="18" eb="19">
      <t>イ</t>
    </rPh>
    <rPh sb="21" eb="23">
      <t>シドウ</t>
    </rPh>
    <phoneticPr fontId="1"/>
  </si>
  <si>
    <t>家庭や地域社会との連携</t>
    <phoneticPr fontId="1"/>
  </si>
  <si>
    <t>他教科・領域等における道徳教育</t>
    <phoneticPr fontId="1"/>
  </si>
  <si>
    <t>総合的な学習の時間の内容の取扱い</t>
    <phoneticPr fontId="1"/>
  </si>
  <si>
    <t>生涯教育、社会教育</t>
    <rPh sb="2" eb="4">
      <t>キョウイク</t>
    </rPh>
    <phoneticPr fontId="1"/>
  </si>
  <si>
    <t>総合的な学習の時間の評価</t>
    <rPh sb="0" eb="3">
      <t>ソウゴウテキ</t>
    </rPh>
    <phoneticPr fontId="1"/>
  </si>
  <si>
    <t>児童の権利に関する条約</t>
    <rPh sb="6" eb="7">
      <t>カン</t>
    </rPh>
    <phoneticPr fontId="1"/>
  </si>
  <si>
    <t>２年次教員フォローアップ研修に向けて</t>
    <rPh sb="1" eb="5">
      <t>ネンジキョウイン</t>
    </rPh>
    <rPh sb="12" eb="14">
      <t>ケンシュウ</t>
    </rPh>
    <rPh sb="15" eb="16">
      <t>ム</t>
    </rPh>
    <phoneticPr fontId="1"/>
  </si>
  <si>
    <t>児童会活動･生徒会活動、クラブ活動(小）、学校行事</t>
    <rPh sb="21" eb="23">
      <t>ガッコウ</t>
    </rPh>
    <rPh sb="23" eb="25">
      <t>ギョウジ</t>
    </rPh>
    <phoneticPr fontId="1"/>
  </si>
  <si>
    <t>学級活動の計画</t>
    <rPh sb="0" eb="2">
      <t>ガッキュウ</t>
    </rPh>
    <rPh sb="2" eb="4">
      <t>カツドウ</t>
    </rPh>
    <phoneticPr fontId="1"/>
  </si>
  <si>
    <t>キャリア教育と進路指導の関係</t>
    <rPh sb="4" eb="6">
      <t>キョウイク</t>
    </rPh>
    <rPh sb="7" eb="9">
      <t>シンロ</t>
    </rPh>
    <rPh sb="9" eb="11">
      <t>シドウ</t>
    </rPh>
    <rPh sb="12" eb="14">
      <t>カンケイ</t>
    </rPh>
    <phoneticPr fontId="1"/>
  </si>
  <si>
    <t>清掃・給食・昼食指導の実際</t>
    <rPh sb="3" eb="5">
      <t>キュウショク</t>
    </rPh>
    <rPh sb="6" eb="8">
      <t>チュウショク</t>
    </rPh>
    <phoneticPr fontId="1"/>
  </si>
  <si>
    <t>「生きる力」の育成とその手立て</t>
    <rPh sb="1" eb="2">
      <t>イ</t>
    </rPh>
    <rPh sb="4" eb="5">
      <t>チカラ</t>
    </rPh>
    <rPh sb="7" eb="9">
      <t>イクセイ</t>
    </rPh>
    <phoneticPr fontId="1"/>
  </si>
  <si>
    <t>学習評価の在り方</t>
    <rPh sb="5" eb="6">
      <t>ア</t>
    </rPh>
    <rPh sb="7" eb="8">
      <t>カタ</t>
    </rPh>
    <phoneticPr fontId="1"/>
  </si>
  <si>
    <t>学習指導の基本技術</t>
    <rPh sb="0" eb="2">
      <t>ガクシュウ</t>
    </rPh>
    <phoneticPr fontId="1"/>
  </si>
  <si>
    <t>携帯電話・スマートフォン等に関する指導</t>
    <rPh sb="0" eb="2">
      <t>ケイタイ</t>
    </rPh>
    <rPh sb="2" eb="4">
      <t>デンワ</t>
    </rPh>
    <rPh sb="12" eb="13">
      <t>トウ</t>
    </rPh>
    <rPh sb="14" eb="15">
      <t>カン</t>
    </rPh>
    <rPh sb="17" eb="19">
      <t>シドウ</t>
    </rPh>
    <phoneticPr fontId="1"/>
  </si>
  <si>
    <t>教材・教具の製作と活用</t>
    <rPh sb="6" eb="8">
      <t>セイサク</t>
    </rPh>
    <phoneticPr fontId="1"/>
  </si>
  <si>
    <t>曜日</t>
    <rPh sb="0" eb="2">
      <t>ヨウビ</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</si>
  <si>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</si>
  <si>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</si>
  <si>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</si>
  <si>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</si>
  <si>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</si>
  <si>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①</t>
    <phoneticPr fontId="1"/>
  </si>
  <si>
    <t>①</t>
    <phoneticPr fontId="1"/>
  </si>
  <si>
    <t>○</t>
    <phoneticPr fontId="1"/>
  </si>
  <si>
    <t>教師としての心構え</t>
    <phoneticPr fontId="1"/>
  </si>
  <si>
    <t>①</t>
    <phoneticPr fontId="1"/>
  </si>
  <si>
    <t>○</t>
    <phoneticPr fontId="1"/>
  </si>
  <si>
    <t>服務と勤務</t>
    <phoneticPr fontId="1"/>
  </si>
  <si>
    <t>①</t>
    <phoneticPr fontId="1"/>
  </si>
  <si>
    <t>教育目標と学校評価</t>
    <phoneticPr fontId="1"/>
  </si>
  <si>
    <t>○</t>
    <phoneticPr fontId="1"/>
  </si>
  <si>
    <t>④</t>
    <phoneticPr fontId="1"/>
  </si>
  <si>
    <t>道徳科の授業参観（事前・事後研究）</t>
    <phoneticPr fontId="1"/>
  </si>
  <si>
    <t>事故発生時の対応</t>
    <phoneticPr fontId="1"/>
  </si>
  <si>
    <t>特別支援教育</t>
    <phoneticPr fontId="1"/>
  </si>
  <si>
    <t>健康教育</t>
    <phoneticPr fontId="1"/>
  </si>
  <si>
    <t>④</t>
    <phoneticPr fontId="1"/>
  </si>
  <si>
    <t>道徳教育の全体計画</t>
    <phoneticPr fontId="1"/>
  </si>
  <si>
    <t>・</t>
    <phoneticPr fontId="1"/>
  </si>
  <si>
    <t>学級における指導計画</t>
    <phoneticPr fontId="1"/>
  </si>
  <si>
    <t>初任者研修の進め方</t>
    <phoneticPr fontId="1"/>
  </si>
  <si>
    <t>道徳科の評価</t>
    <phoneticPr fontId="1"/>
  </si>
  <si>
    <t>諸表簿の整理と管理</t>
    <phoneticPr fontId="1"/>
  </si>
  <si>
    <t>児童、生徒指導要録記入と整理</t>
    <phoneticPr fontId="1"/>
  </si>
  <si>
    <t>諸会議</t>
    <phoneticPr fontId="1"/>
  </si>
  <si>
    <t>校内の諸規程</t>
    <phoneticPr fontId="1"/>
  </si>
  <si>
    <t>防災教育</t>
    <phoneticPr fontId="1"/>
  </si>
  <si>
    <t>・</t>
    <phoneticPr fontId="1"/>
  </si>
  <si>
    <t>放射線教育</t>
    <phoneticPr fontId="1"/>
  </si>
  <si>
    <t>⑤</t>
    <phoneticPr fontId="1"/>
  </si>
  <si>
    <t>総合的な学習の時間の目標</t>
    <phoneticPr fontId="1"/>
  </si>
  <si>
    <t>各種研修会の参加の仕方</t>
    <phoneticPr fontId="1"/>
  </si>
  <si>
    <t>少人数教育</t>
    <phoneticPr fontId="1"/>
  </si>
  <si>
    <t>総合的な学習の時間における学習活動の指導</t>
    <phoneticPr fontId="1"/>
  </si>
  <si>
    <t xml:space="preserve">環境教育 </t>
    <phoneticPr fontId="1"/>
  </si>
  <si>
    <t>国際理解教育</t>
    <phoneticPr fontId="1"/>
  </si>
  <si>
    <t>情報教育</t>
    <phoneticPr fontId="1"/>
  </si>
  <si>
    <t>総合的な学習の時間の指導計画</t>
    <phoneticPr fontId="1"/>
  </si>
  <si>
    <t>保健・安全指導</t>
    <phoneticPr fontId="1"/>
  </si>
  <si>
    <t>総合的な学習の時間の授業参観（事前・事後研究）</t>
    <phoneticPr fontId="1"/>
  </si>
  <si>
    <t>性に関する指導</t>
    <phoneticPr fontId="1"/>
  </si>
  <si>
    <t>食に関する指導</t>
    <phoneticPr fontId="1"/>
  </si>
  <si>
    <t>人権教育</t>
    <phoneticPr fontId="1"/>
  </si>
  <si>
    <t>消費者教育</t>
    <phoneticPr fontId="1"/>
  </si>
  <si>
    <t>幼稚園教育</t>
    <phoneticPr fontId="1"/>
  </si>
  <si>
    <t>②</t>
    <phoneticPr fontId="1"/>
  </si>
  <si>
    <t>学級経営の意義</t>
    <phoneticPr fontId="1"/>
  </si>
  <si>
    <t>⑥</t>
    <phoneticPr fontId="1"/>
  </si>
  <si>
    <t>特別活動の意義</t>
    <phoneticPr fontId="1"/>
  </si>
  <si>
    <t>学級の実態把握と指導</t>
    <phoneticPr fontId="1"/>
  </si>
  <si>
    <t>⑥</t>
    <phoneticPr fontId="1"/>
  </si>
  <si>
    <t>学級活動</t>
    <phoneticPr fontId="1"/>
  </si>
  <si>
    <t>学級事務の進め方</t>
    <phoneticPr fontId="1"/>
  </si>
  <si>
    <t>家庭との連携(家庭訪問､保護者懇談会､個別懇談)</t>
    <phoneticPr fontId="1"/>
  </si>
  <si>
    <t>キャリア教育の意義</t>
    <phoneticPr fontId="1"/>
  </si>
  <si>
    <t>特別活動の授業参観（事前・事後研究）</t>
    <phoneticPr fontId="1"/>
  </si>
  <si>
    <t>学級担任の役割</t>
    <phoneticPr fontId="1"/>
  </si>
  <si>
    <t>②</t>
    <phoneticPr fontId="1"/>
  </si>
  <si>
    <t>学級経営計画</t>
    <phoneticPr fontId="1"/>
  </si>
  <si>
    <t>・</t>
    <phoneticPr fontId="1"/>
  </si>
  <si>
    <t>学級の組織づくり</t>
    <phoneticPr fontId="1"/>
  </si>
  <si>
    <t>⑥</t>
    <phoneticPr fontId="1"/>
  </si>
  <si>
    <t>児童生徒の観察記録と活用</t>
    <phoneticPr fontId="1"/>
  </si>
  <si>
    <t>特別活動の評価</t>
    <phoneticPr fontId="1"/>
  </si>
  <si>
    <t>②</t>
    <phoneticPr fontId="1"/>
  </si>
  <si>
    <t xml:space="preserve">教室環境の構成 </t>
    <phoneticPr fontId="1"/>
  </si>
  <si>
    <t>学級通信</t>
    <phoneticPr fontId="1"/>
  </si>
  <si>
    <t>学級経営の評価</t>
    <phoneticPr fontId="1"/>
  </si>
  <si>
    <t>少人数学級の経営の工夫</t>
    <phoneticPr fontId="1"/>
  </si>
  <si>
    <t>通知票の作成と扱い方</t>
    <phoneticPr fontId="1"/>
  </si>
  <si>
    <t>③</t>
    <phoneticPr fontId="1"/>
  </si>
  <si>
    <t>授業に臨む心構え</t>
    <phoneticPr fontId="1"/>
  </si>
  <si>
    <t>⑦</t>
    <phoneticPr fontId="1"/>
  </si>
  <si>
    <t>生徒指導の意義</t>
    <phoneticPr fontId="1"/>
  </si>
  <si>
    <t>児童生徒理解と教育相談</t>
    <phoneticPr fontId="1"/>
  </si>
  <si>
    <t xml:space="preserve">教材研究と学習指導案の作成 </t>
    <phoneticPr fontId="1"/>
  </si>
  <si>
    <t>⑦</t>
    <phoneticPr fontId="1"/>
  </si>
  <si>
    <t>問題傾向をもつ児童生徒の指導・援助（いじめ、不登校、児童虐待）</t>
    <phoneticPr fontId="1"/>
  </si>
  <si>
    <t>生徒指導と学級経営</t>
    <phoneticPr fontId="1"/>
  </si>
  <si>
    <t>特別な教育的支援を必要とする児童生徒への教科指導</t>
    <phoneticPr fontId="1"/>
  </si>
  <si>
    <t>生徒指導の全体計画</t>
    <phoneticPr fontId="1"/>
  </si>
  <si>
    <t>生徒指導事例研究会</t>
    <phoneticPr fontId="1"/>
  </si>
  <si>
    <t>教育課程の編成と学習指導要領</t>
    <phoneticPr fontId="1"/>
  </si>
  <si>
    <t>生徒指導の反省と評価</t>
    <phoneticPr fontId="1"/>
  </si>
  <si>
    <t>③</t>
    <phoneticPr fontId="1"/>
  </si>
  <si>
    <t>年間指導計画</t>
    <phoneticPr fontId="1"/>
  </si>
  <si>
    <t>家庭・地域や関係機関との連携</t>
    <phoneticPr fontId="1"/>
  </si>
  <si>
    <t>教材備品、特別教室の活用と管理</t>
    <phoneticPr fontId="1"/>
  </si>
  <si>
    <t>学習指導の形態</t>
    <phoneticPr fontId="1"/>
  </si>
  <si>
    <t>テスト問題作成と評価</t>
    <phoneticPr fontId="1"/>
  </si>
  <si>
    <t>児童生徒の作品等の取扱い</t>
    <phoneticPr fontId="1"/>
  </si>
  <si>
    <t>学校図書館の活用</t>
    <phoneticPr fontId="1"/>
  </si>
  <si>
    <t>校外学習の仕方と留意点</t>
    <phoneticPr fontId="1"/>
  </si>
  <si>
    <t>少人数学級指導</t>
    <phoneticPr fontId="1"/>
  </si>
  <si>
    <t>週案の記入と活用</t>
    <phoneticPr fontId="1"/>
  </si>
  <si>
    <t>福島県の高校について</t>
    <rPh sb="0" eb="3">
      <t>フクシマケン</t>
    </rPh>
    <rPh sb="4" eb="6">
      <t>コウコウ</t>
    </rPh>
    <phoneticPr fontId="1"/>
  </si>
  <si>
    <t>○</t>
    <phoneticPr fontId="1"/>
  </si>
  <si>
    <t>①</t>
    <phoneticPr fontId="1"/>
  </si>
  <si>
    <t>○</t>
    <phoneticPr fontId="1"/>
  </si>
  <si>
    <t>教師としての心構え</t>
    <phoneticPr fontId="1"/>
  </si>
  <si>
    <t>教師としての心構え</t>
  </si>
  <si>
    <t>①</t>
    <phoneticPr fontId="1"/>
  </si>
  <si>
    <t>○</t>
    <phoneticPr fontId="1"/>
  </si>
  <si>
    <t>服務と勤務</t>
  </si>
  <si>
    <t>①</t>
    <phoneticPr fontId="1"/>
  </si>
  <si>
    <t>○</t>
    <phoneticPr fontId="1"/>
  </si>
  <si>
    <t>教育目標と学校評価</t>
  </si>
  <si>
    <t>①</t>
    <phoneticPr fontId="1"/>
  </si>
  <si>
    <t>校務運営機構と校務分掌</t>
  </si>
  <si>
    <t>家庭や地域社会との連携</t>
  </si>
  <si>
    <t>事故発生時の対応</t>
  </si>
  <si>
    <t>特別支援教育</t>
  </si>
  <si>
    <t>健康教育</t>
  </si>
  <si>
    <t>・</t>
  </si>
  <si>
    <t>初任者研修の進め方</t>
  </si>
  <si>
    <t>教職員の研修</t>
  </si>
  <si>
    <t>諸表簿の整理と管理</t>
  </si>
  <si>
    <t>児童、生徒指導要録記入と整理</t>
  </si>
  <si>
    <t>諸会議</t>
  </si>
  <si>
    <t>校内の諸規程</t>
  </si>
  <si>
    <t>ＰＴＡの組織と運営</t>
  </si>
  <si>
    <t>防災教育</t>
  </si>
  <si>
    <t>放射線教育</t>
  </si>
  <si>
    <t>各種研修会の参加の仕方</t>
  </si>
  <si>
    <t>少人数教育</t>
  </si>
  <si>
    <t>生涯教育、社会教育</t>
  </si>
  <si>
    <t xml:space="preserve">環境教育 </t>
  </si>
  <si>
    <t>国際理解教育</t>
  </si>
  <si>
    <t>情報教育</t>
  </si>
  <si>
    <t>保健・安全指導</t>
  </si>
  <si>
    <t>性に関する指導</t>
  </si>
  <si>
    <t>食に関する指導</t>
  </si>
  <si>
    <t>人権教育</t>
  </si>
  <si>
    <t>消費者教育</t>
  </si>
  <si>
    <t>児童の権利に関する条約</t>
  </si>
  <si>
    <t>幼稚園教育</t>
  </si>
  <si>
    <t>①</t>
    <phoneticPr fontId="1"/>
  </si>
  <si>
    <t>福島県の高校について</t>
  </si>
  <si>
    <t>２年次教員フォローアップ研修に向けて</t>
  </si>
  <si>
    <t>②</t>
  </si>
  <si>
    <t>○</t>
  </si>
  <si>
    <t>学級経営の意義</t>
  </si>
  <si>
    <t>学級の実態把握と指導</t>
  </si>
  <si>
    <t>学級事務の進め方</t>
  </si>
  <si>
    <t>家庭との連携(家庭訪問､保護者懇談会､個別懇談)</t>
  </si>
  <si>
    <t>学級担任の役割</t>
  </si>
  <si>
    <t>学級経営計画</t>
  </si>
  <si>
    <t>学級の組織づくり</t>
  </si>
  <si>
    <t>児童生徒の観察記録と活用</t>
  </si>
  <si>
    <t xml:space="preserve">教室環境の構成 </t>
  </si>
  <si>
    <t>清掃・給食・昼食指導の実際</t>
  </si>
  <si>
    <t>学級通信</t>
  </si>
  <si>
    <t>学級経営の評価</t>
  </si>
  <si>
    <t>少人数学級の経営の工夫</t>
  </si>
  <si>
    <t>通知票の作成と扱い方</t>
  </si>
  <si>
    <t>いわゆる「学級崩壊」</t>
  </si>
  <si>
    <t>③</t>
    <phoneticPr fontId="1"/>
  </si>
  <si>
    <t>授業に臨む心構え</t>
  </si>
  <si>
    <t>③</t>
    <phoneticPr fontId="1"/>
  </si>
  <si>
    <t>「生きる力」の育成とその手立て</t>
  </si>
  <si>
    <t xml:space="preserve">教材研究と学習指導案の作成 </t>
  </si>
  <si>
    <t>学習評価の在り方</t>
  </si>
  <si>
    <t>特別な教育的支援を必要とする児童生徒への教科指導</t>
  </si>
  <si>
    <t>授業参観１　　　　（事前研究）</t>
    <phoneticPr fontId="1"/>
  </si>
  <si>
    <t>授業参観１　　　　（授業・事後研究）</t>
    <rPh sb="10" eb="12">
      <t>ジュギョウ</t>
    </rPh>
    <phoneticPr fontId="1"/>
  </si>
  <si>
    <t>授業参観２　　　　（事前研究）</t>
  </si>
  <si>
    <t>授業参観２　　　　（授業・事後研究）</t>
    <rPh sb="10" eb="12">
      <t>ジュギョウ</t>
    </rPh>
    <phoneticPr fontId="1"/>
  </si>
  <si>
    <t>授業参観３　　　　（事前研究）</t>
  </si>
  <si>
    <t>授業参観３　　　　（授業・事後研究）</t>
    <rPh sb="10" eb="12">
      <t>ジュギョウ</t>
    </rPh>
    <phoneticPr fontId="1"/>
  </si>
  <si>
    <t>授業参観４　　　　（事前研究）</t>
  </si>
  <si>
    <t>授業参観４　　　　（授業・事後研究）</t>
    <rPh sb="10" eb="12">
      <t>ジュギョウ</t>
    </rPh>
    <phoneticPr fontId="1"/>
  </si>
  <si>
    <t>授業参観５　　　　（事前研究）</t>
  </si>
  <si>
    <t>授業参観５　　　　（授業・事後研究）</t>
    <rPh sb="10" eb="12">
      <t>ジュギョウ</t>
    </rPh>
    <phoneticPr fontId="1"/>
  </si>
  <si>
    <t>授業参観６　　　　（事前研究）</t>
  </si>
  <si>
    <t>授業参観６　　　　（授業・事後研究）</t>
    <rPh sb="10" eb="12">
      <t>ジュギョウ</t>
    </rPh>
    <phoneticPr fontId="1"/>
  </si>
  <si>
    <t>研究授業Ⅰ（研究授業指導案作成の仕方）</t>
    <rPh sb="6" eb="8">
      <t>ケンキュウ</t>
    </rPh>
    <rPh sb="8" eb="10">
      <t>ジュギョウ</t>
    </rPh>
    <rPh sb="10" eb="12">
      <t>シドウ</t>
    </rPh>
    <rPh sb="12" eb="13">
      <t>アン</t>
    </rPh>
    <rPh sb="13" eb="15">
      <t>サクセイ</t>
    </rPh>
    <rPh sb="16" eb="18">
      <t>シカタ</t>
    </rPh>
    <phoneticPr fontId="1"/>
  </si>
  <si>
    <t>研究授業Ⅱ　　　　（指導案作成）</t>
    <rPh sb="10" eb="13">
      <t>シドウアン</t>
    </rPh>
    <rPh sb="13" eb="15">
      <t>サクセイ</t>
    </rPh>
    <phoneticPr fontId="1"/>
  </si>
  <si>
    <t>研究授業Ⅱ　　　　（事前研究）</t>
    <phoneticPr fontId="1"/>
  </si>
  <si>
    <t>研究授業Ⅱ　　　　（授業・事後研究）</t>
  </si>
  <si>
    <t>研究授業Ⅲ　　　　（指導案作成）</t>
    <rPh sb="10" eb="13">
      <t>シドウアン</t>
    </rPh>
    <rPh sb="13" eb="15">
      <t>サクセイ</t>
    </rPh>
    <phoneticPr fontId="1"/>
  </si>
  <si>
    <t>研究授業Ⅲ　　　　（事前研究）</t>
    <phoneticPr fontId="1"/>
  </si>
  <si>
    <t>研究授業Ⅲ　　　　（授業・事後研究）</t>
  </si>
  <si>
    <t>研究授業Ⅳ　　　　（指導案作成）</t>
    <rPh sb="10" eb="13">
      <t>シドウアン</t>
    </rPh>
    <rPh sb="13" eb="15">
      <t>サクセイ</t>
    </rPh>
    <phoneticPr fontId="1"/>
  </si>
  <si>
    <t>研究授業Ⅳ　　　　（事前研究）</t>
    <phoneticPr fontId="1"/>
  </si>
  <si>
    <t>研究授業Ⅳ　　　　（授業・事後研究）</t>
  </si>
  <si>
    <t>研究授業Ⅴ　　　　（指導案作成）</t>
    <rPh sb="10" eb="13">
      <t>シドウアン</t>
    </rPh>
    <rPh sb="13" eb="15">
      <t>サクセイ</t>
    </rPh>
    <phoneticPr fontId="1"/>
  </si>
  <si>
    <t>研究授業Ⅴ　　　　（事前研究）</t>
    <phoneticPr fontId="1"/>
  </si>
  <si>
    <t>研究授業Ⅴ　　　　（授業・事後研究）</t>
  </si>
  <si>
    <t>研究授業Ⅵ　　　　（指導案作成）</t>
    <rPh sb="10" eb="13">
      <t>シドウアン</t>
    </rPh>
    <rPh sb="13" eb="15">
      <t>サクセイ</t>
    </rPh>
    <phoneticPr fontId="1"/>
  </si>
  <si>
    <t>研究授業Ⅵ　　　　（事前研究）</t>
    <phoneticPr fontId="1"/>
  </si>
  <si>
    <t>研究授業Ⅵ　　　　（授業・事後研究）</t>
    <phoneticPr fontId="1"/>
  </si>
  <si>
    <t>・</t>
    <phoneticPr fontId="1"/>
  </si>
  <si>
    <t>教育課程の編成と学習指導要領</t>
  </si>
  <si>
    <t>年間指導計画</t>
  </si>
  <si>
    <t>学習指導の基本技術</t>
  </si>
  <si>
    <t>個に応じた、個を生かした学習指導</t>
  </si>
  <si>
    <t>教材・教具の製作と活用</t>
  </si>
  <si>
    <t>教材備品、特別教室の活用と管理</t>
  </si>
  <si>
    <t>学習指導の形態</t>
  </si>
  <si>
    <t>テスト問題作成と評価</t>
  </si>
  <si>
    <t>・</t>
    <phoneticPr fontId="1"/>
  </si>
  <si>
    <t>児童生徒の作品等の取扱い</t>
  </si>
  <si>
    <t>③</t>
    <phoneticPr fontId="1"/>
  </si>
  <si>
    <t>学校図書館の活用</t>
  </si>
  <si>
    <t>校外学習の仕方と留意点</t>
  </si>
  <si>
    <t>実技研修（水泳指導､ＩＣＴ機器等）</t>
  </si>
  <si>
    <t>少人数学級指導</t>
  </si>
  <si>
    <t>週案の記入と活用</t>
  </si>
  <si>
    <t>４つの側面を踏まえた授業づくり</t>
  </si>
  <si>
    <t>④</t>
    <phoneticPr fontId="1"/>
  </si>
  <si>
    <t>道徳科の指導</t>
  </si>
  <si>
    <t>道徳科の教材開発・活用と学習指導の展開</t>
  </si>
  <si>
    <t>問題解決的な学習など多様な方法を取り入れた指導</t>
  </si>
  <si>
    <t>道徳科の授業参観（事前研究）</t>
    <phoneticPr fontId="1"/>
  </si>
  <si>
    <t>道徳科の授業参観（事前・事後研究）</t>
  </si>
  <si>
    <t>道徳科の授業参観（授業・事後研究）</t>
    <rPh sb="9" eb="11">
      <t>ジュギョウ</t>
    </rPh>
    <phoneticPr fontId="1"/>
  </si>
  <si>
    <t>道徳科の研究授業（事前研究）</t>
    <rPh sb="4" eb="6">
      <t>ケンキュウ</t>
    </rPh>
    <rPh sb="9" eb="11">
      <t>ジゼン</t>
    </rPh>
    <rPh sb="11" eb="13">
      <t>ケンキュウ</t>
    </rPh>
    <phoneticPr fontId="1"/>
  </si>
  <si>
    <t>道徳科の研究授業（授業・事後研究）</t>
    <rPh sb="4" eb="6">
      <t>ケンキュウ</t>
    </rPh>
    <rPh sb="9" eb="11">
      <t>ジュギョウ</t>
    </rPh>
    <rPh sb="12" eb="14">
      <t>ジゴ</t>
    </rPh>
    <rPh sb="14" eb="16">
      <t>ケンキュウ</t>
    </rPh>
    <phoneticPr fontId="1"/>
  </si>
  <si>
    <t>道徳教育の全体計画</t>
  </si>
  <si>
    <t>学級における指導計画</t>
  </si>
  <si>
    <t>道徳科の評価</t>
  </si>
  <si>
    <t>他教科・領域等における道徳教育</t>
  </si>
  <si>
    <t>総合的な学習の時間の目標</t>
  </si>
  <si>
    <t>⑤</t>
    <phoneticPr fontId="1"/>
  </si>
  <si>
    <t>総合的な学習の時間の内容の取扱い</t>
  </si>
  <si>
    <t>総合的な学習の時間における学習活動の指導</t>
  </si>
  <si>
    <t>総合的な学習の時間の指導計画</t>
  </si>
  <si>
    <t>⑤</t>
    <phoneticPr fontId="1"/>
  </si>
  <si>
    <t>総合的な学習の時間の授業参観（事前研究）</t>
    <phoneticPr fontId="1"/>
  </si>
  <si>
    <t>総合的な学習の時間の授業参観（事前・事後研究）</t>
  </si>
  <si>
    <t>⑤</t>
    <phoneticPr fontId="1"/>
  </si>
  <si>
    <t>総合的な学習の時間の授業参観（授業・事後研究）</t>
    <rPh sb="15" eb="17">
      <t>ジュギョウ</t>
    </rPh>
    <phoneticPr fontId="1"/>
  </si>
  <si>
    <t>総合的な学習の時間の評価</t>
  </si>
  <si>
    <t>外国語活動・外国語（小）の目標と指導の実際</t>
  </si>
  <si>
    <t>外国語活動・外国語（小）の授業参観（事前・事後研究）</t>
  </si>
  <si>
    <t>外国語活動・外国語（小）の評価</t>
  </si>
  <si>
    <t>外国語活動・外国語（小）の効果的な指導のあり方と教材の活用・作成</t>
  </si>
  <si>
    <t>⑥</t>
    <phoneticPr fontId="1"/>
  </si>
  <si>
    <t>特別活動の意義</t>
  </si>
  <si>
    <t>学級活動</t>
  </si>
  <si>
    <t>児童会活動･生徒会活動、クラブ活動(小）、学校行事</t>
  </si>
  <si>
    <t>キャリア教育の意義</t>
  </si>
  <si>
    <t>特別活動の授業参観（事前研究）</t>
    <phoneticPr fontId="1"/>
  </si>
  <si>
    <t>特別活動の授業参観（事前・事後研究）</t>
  </si>
  <si>
    <t>特別活動の授業参観（授業・事後研究）</t>
    <rPh sb="10" eb="12">
      <t>ジュギョウ</t>
    </rPh>
    <phoneticPr fontId="1"/>
  </si>
  <si>
    <t>特別活動の研究授業（指導案の作成と事前・事後研究）</t>
  </si>
  <si>
    <t>特別活動の研究授業（事前研究）</t>
    <phoneticPr fontId="1"/>
  </si>
  <si>
    <t>特別活動の研究授業（授業・事後研究）</t>
    <rPh sb="10" eb="12">
      <t>ジュギョウ</t>
    </rPh>
    <phoneticPr fontId="1"/>
  </si>
  <si>
    <t>学級活動の計画</t>
  </si>
  <si>
    <t>特別活動の評価</t>
  </si>
  <si>
    <t>キャリア教育と進路指導の関係</t>
  </si>
  <si>
    <t>⑦</t>
    <phoneticPr fontId="1"/>
  </si>
  <si>
    <t>生徒指導の意義</t>
  </si>
  <si>
    <t>児童生徒理解と教育相談</t>
  </si>
  <si>
    <t>問題傾向をもつ児童生徒の指導・援助（いじめ、不登校、児童虐待）</t>
  </si>
  <si>
    <t>生徒指導と学級経営</t>
  </si>
  <si>
    <t>生徒指導の全体計画</t>
  </si>
  <si>
    <t>生徒指導事例研究会</t>
  </si>
  <si>
    <t>長期休業中（前後）の生徒指導</t>
  </si>
  <si>
    <t>生徒指導の反省と評価</t>
  </si>
  <si>
    <t>家庭・地域や関係機関との連携</t>
  </si>
  <si>
    <t>携帯電話・スマートフォン等に関する指導</t>
  </si>
  <si>
    <t>①</t>
    <phoneticPr fontId="1"/>
  </si>
  <si>
    <t>○</t>
    <phoneticPr fontId="1"/>
  </si>
  <si>
    <t>教師としての心構え</t>
    <phoneticPr fontId="1"/>
  </si>
  <si>
    <t>③</t>
    <phoneticPr fontId="1"/>
  </si>
  <si>
    <t>・</t>
    <phoneticPr fontId="1"/>
  </si>
  <si>
    <t>④</t>
    <phoneticPr fontId="1"/>
  </si>
  <si>
    <t>⑤</t>
    <phoneticPr fontId="1"/>
  </si>
  <si>
    <t>総合的な学習の時間の授業参観（事前研究）</t>
    <phoneticPr fontId="1"/>
  </si>
  <si>
    <t>⑥</t>
    <phoneticPr fontId="1"/>
  </si>
  <si>
    <t>⑦</t>
    <phoneticPr fontId="1"/>
  </si>
  <si>
    <t>①</t>
    <phoneticPr fontId="1"/>
  </si>
  <si>
    <t>研究授業Ⅵ　　　　（事前研究）</t>
    <phoneticPr fontId="1"/>
  </si>
  <si>
    <t>④</t>
    <phoneticPr fontId="1"/>
  </si>
  <si>
    <t>※　③教科指導：外国語活動を含む</t>
    <rPh sb="3" eb="5">
      <t>キョウカ</t>
    </rPh>
    <rPh sb="5" eb="7">
      <t>シドウ</t>
    </rPh>
    <rPh sb="8" eb="11">
      <t>ガイコクゴ</t>
    </rPh>
    <rPh sb="11" eb="13">
      <t>カツドウ</t>
    </rPh>
    <rPh sb="14" eb="15">
      <t>フク</t>
    </rPh>
    <phoneticPr fontId="1"/>
  </si>
  <si>
    <t>⑤総合学習</t>
    <rPh sb="1" eb="3">
      <t>ソウゴウ</t>
    </rPh>
    <rPh sb="3" eb="5">
      <t>ガクシュウ</t>
    </rPh>
    <phoneticPr fontId="1"/>
  </si>
  <si>
    <t>現在</t>
    <rPh sb="0" eb="2">
      <t>ゲンザイ</t>
    </rPh>
    <phoneticPr fontId="1"/>
  </si>
  <si>
    <t>PTAの組織と運営</t>
    <phoneticPr fontId="1"/>
  </si>
  <si>
    <t>実技研修（水泳指導､ICT機器等）</t>
    <phoneticPr fontId="1"/>
  </si>
  <si>
    <t>③</t>
    <phoneticPr fontId="1"/>
  </si>
  <si>
    <t>道徳科の研究授業（学習指導案の作成）</t>
    <rPh sb="4" eb="6">
      <t>ケンキュウ</t>
    </rPh>
    <rPh sb="9" eb="11">
      <t>ガクシュウ</t>
    </rPh>
    <rPh sb="11" eb="14">
      <t>シドウアン</t>
    </rPh>
    <rPh sb="15" eb="17">
      <t>サクセイ</t>
    </rPh>
    <phoneticPr fontId="1"/>
  </si>
  <si>
    <t>外国語活動の目標と指導の実際</t>
  </si>
  <si>
    <t>外国語活動の目標と指導の実際</t>
    <phoneticPr fontId="1"/>
  </si>
  <si>
    <t>外国語活動の評価</t>
    <phoneticPr fontId="1"/>
  </si>
  <si>
    <t>外国語活動の効果的な指導の在り方と教材の活用・作成</t>
    <rPh sb="13" eb="14">
      <t>ア</t>
    </rPh>
    <rPh sb="15" eb="16">
      <t>カタ</t>
    </rPh>
    <phoneticPr fontId="1"/>
  </si>
  <si>
    <t>特別活動の研究授業（学習指導案の作成）</t>
    <rPh sb="10" eb="12">
      <t>ガクシュウ</t>
    </rPh>
    <phoneticPr fontId="1"/>
  </si>
  <si>
    <t>休業日の指導</t>
    <rPh sb="2" eb="3">
      <t>ビ</t>
    </rPh>
    <phoneticPr fontId="1"/>
  </si>
  <si>
    <t>校内における研修（年間120時間以上）の指導項目</t>
    <rPh sb="0" eb="2">
      <t>コウナイ</t>
    </rPh>
    <rPh sb="6" eb="8">
      <t>ケンシュウ</t>
    </rPh>
    <rPh sb="9" eb="11">
      <t>ネンカン</t>
    </rPh>
    <rPh sb="14" eb="16">
      <t>ジカン</t>
    </rPh>
    <rPh sb="16" eb="18">
      <t>イジョウ</t>
    </rPh>
    <rPh sb="20" eb="22">
      <t>シドウ</t>
    </rPh>
    <rPh sb="22" eb="24">
      <t>コウモク</t>
    </rPh>
    <phoneticPr fontId="1"/>
  </si>
  <si>
    <t>③　教科指導（外国語活動を含む）</t>
    <rPh sb="7" eb="12">
      <t>ガイコクゴカツドウ</t>
    </rPh>
    <rPh sb="13" eb="14">
      <t>フク</t>
    </rPh>
    <phoneticPr fontId="1"/>
  </si>
  <si>
    <t>外国語活動の目標と指導の実際</t>
    <phoneticPr fontId="1"/>
  </si>
  <si>
    <t>外国語活動の評価</t>
    <rPh sb="0" eb="5">
      <t>ガイコクゴカツドウ</t>
    </rPh>
    <rPh sb="6" eb="8">
      <t>ヒョウカ</t>
    </rPh>
    <phoneticPr fontId="1"/>
  </si>
  <si>
    <t>外国語活動の効果的な指導の在り方と教材の活用・作成</t>
    <rPh sb="13" eb="14">
      <t>ア</t>
    </rPh>
    <rPh sb="15" eb="16">
      <t>カタ</t>
    </rPh>
    <phoneticPr fontId="1"/>
  </si>
  <si>
    <t>道徳科の研究授業（学習指導案の作成と事前・事後研究）</t>
    <rPh sb="4" eb="6">
      <t>ケンキュウ</t>
    </rPh>
    <rPh sb="6" eb="8">
      <t>ジュギョウ</t>
    </rPh>
    <rPh sb="9" eb="11">
      <t>ガクシュウ</t>
    </rPh>
    <rPh sb="11" eb="14">
      <t>シドウアン</t>
    </rPh>
    <rPh sb="15" eb="17">
      <t>サクセイ</t>
    </rPh>
    <phoneticPr fontId="1"/>
  </si>
  <si>
    <t>⑤ 総合的な学習の時間</t>
    <phoneticPr fontId="1"/>
  </si>
  <si>
    <t>特別活動の研究授業（学習指導案の作成と事前・事後研究）</t>
    <rPh sb="10" eb="12">
      <t>ガクシュウ</t>
    </rPh>
    <phoneticPr fontId="1"/>
  </si>
  <si>
    <t>休業日の指導</t>
    <rPh sb="2" eb="3">
      <t>ビ</t>
    </rPh>
    <phoneticPr fontId="1"/>
  </si>
  <si>
    <t>PTAの組織と運営</t>
    <phoneticPr fontId="1"/>
  </si>
  <si>
    <t>※　指導領域ごとに予定時数を計上し、年間120時間を下回らない計画とする。</t>
    <rPh sb="2" eb="4">
      <t>シドウ</t>
    </rPh>
    <rPh sb="4" eb="6">
      <t>リョウイキ</t>
    </rPh>
    <rPh sb="9" eb="11">
      <t>ヨテイ</t>
    </rPh>
    <rPh sb="11" eb="13">
      <t>ジスウ</t>
    </rPh>
    <rPh sb="14" eb="16">
      <t>ケイジョウ</t>
    </rPh>
    <rPh sb="18" eb="20">
      <t>ネンカン</t>
    </rPh>
    <rPh sb="23" eb="25">
      <t>ジカン</t>
    </rPh>
    <rPh sb="26" eb="28">
      <t>シタマワ</t>
    </rPh>
    <rPh sb="31" eb="33">
      <t>ケイカク</t>
    </rPh>
    <phoneticPr fontId="1"/>
  </si>
  <si>
    <t>※　Ａ４判（上質紙）縦に、横書き３～４枚程度で作成する。</t>
    <rPh sb="4" eb="5">
      <t>ハン</t>
    </rPh>
    <rPh sb="6" eb="9">
      <t>ジョウシツシ</t>
    </rPh>
    <rPh sb="10" eb="11">
      <t>タテ</t>
    </rPh>
    <rPh sb="13" eb="15">
      <t>ヨコガ</t>
    </rPh>
    <rPh sb="19" eb="20">
      <t>マイ</t>
    </rPh>
    <rPh sb="20" eb="22">
      <t>テイド</t>
    </rPh>
    <rPh sb="23" eb="25">
      <t>サクセイ</t>
    </rPh>
    <phoneticPr fontId="1"/>
  </si>
  <si>
    <t>教職員の研修</t>
    <rPh sb="0" eb="3">
      <t>キョウショクイン</t>
    </rPh>
    <rPh sb="4" eb="6">
      <t>ケンシュウ</t>
    </rPh>
    <phoneticPr fontId="1"/>
  </si>
  <si>
    <t>個に応じた、個を生かした学習指導</t>
    <rPh sb="0" eb="1">
      <t>コ</t>
    </rPh>
    <rPh sb="2" eb="3">
      <t>オウ</t>
    </rPh>
    <rPh sb="6" eb="7">
      <t>コ</t>
    </rPh>
    <rPh sb="8" eb="9">
      <t>イ</t>
    </rPh>
    <rPh sb="12" eb="14">
      <t>ガクシュウ</t>
    </rPh>
    <rPh sb="14" eb="16">
      <t>シドウ</t>
    </rPh>
    <phoneticPr fontId="1"/>
  </si>
  <si>
    <t>４つの側面を踏まえた授業づくり</t>
    <rPh sb="3" eb="5">
      <t>ソクメン</t>
    </rPh>
    <rPh sb="6" eb="7">
      <t>フ</t>
    </rPh>
    <rPh sb="10" eb="12">
      <t>ジュギョウ</t>
    </rPh>
    <phoneticPr fontId="1"/>
  </si>
  <si>
    <t>個に応じた、個を活かした学習指導</t>
    <rPh sb="0" eb="1">
      <t>コ</t>
    </rPh>
    <rPh sb="2" eb="3">
      <t>オウ</t>
    </rPh>
    <rPh sb="6" eb="7">
      <t>コ</t>
    </rPh>
    <rPh sb="8" eb="9">
      <t>イ</t>
    </rPh>
    <rPh sb="12" eb="14">
      <t>ガクシュウ</t>
    </rPh>
    <rPh sb="14" eb="16">
      <t>シドウ</t>
    </rPh>
    <phoneticPr fontId="1"/>
  </si>
  <si>
    <t>こ</t>
    <phoneticPr fontId="1"/>
  </si>
  <si>
    <t>授業参観（事前・事後研究）</t>
    <phoneticPr fontId="1"/>
  </si>
  <si>
    <t>研究授業（事前・事後研究）</t>
    <phoneticPr fontId="1"/>
  </si>
  <si>
    <t>令和６年度</t>
    <rPh sb="0" eb="1">
      <t>レイ</t>
    </rPh>
    <rPh sb="1" eb="2">
      <t>カズ</t>
    </rPh>
    <rPh sb="3" eb="5">
      <t>ネンド</t>
    </rPh>
    <phoneticPr fontId="1"/>
  </si>
  <si>
    <t>令和６年度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</si>
</sst>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平&quot;&quot;成&quot;\ #,##0\ &quot;年&quot;&quot;度&quot;"/>
  </numFmts>
  <fonts count="29">
    <font>
      <sz val="11"/>
      <name val="ＪＳ明朝"/>
      <family val="1"/>
      <charset val="128"/>
    </font>
    <font>
      <sz val="6"/>
      <name val="ＪＳ明朝"/>
      <family val="1"/>
      <charset val="128"/>
    </font>
    <font>
      <b/>
      <sz val="12"/>
      <color indexed="10"/>
      <name val="ＭＳ Ｐゴシック"/>
      <family val="3"/>
      <charset val="128"/>
    </font>
    <font>
      <sz val="10"/>
      <name val="ＭＳ 明朝"/>
      <family val="1"/>
      <charset val="128"/>
    </font>
    <font>
      <sz val="14"/>
      <name val="ＭＳ 明朝"/>
      <family val="1"/>
      <charset val="128"/>
    </font>
    <font>
      <sz val="9"/>
      <name val="ＭＳ 明朝"/>
      <family val="1"/>
      <charset val="128"/>
    </font>
    <font>
      <sz val="11"/>
      <name val="ＭＳ 明朝"/>
      <family val="1"/>
      <charset val="128"/>
    </font>
    <font>
      <sz val="8"/>
      <name val="ＭＳ 明朝"/>
      <family val="1"/>
      <charset val="128"/>
    </font>
    <font>
      <b/>
      <sz val="9"/>
      <color indexed="81"/>
      <name val="ＭＳ Ｐゴシック"/>
      <family val="3"/>
      <charset val="128"/>
    </font>
    <font>
      <b/>
      <sz val="12"/>
      <name val="ＭＳ 明朝"/>
      <family val="1"/>
      <charset val="128"/>
    </font>
    <font>
      <b/>
      <sz val="12"/>
      <color indexed="11"/>
      <name val="ＭＳ 明朝"/>
      <family val="1"/>
      <charset val="128"/>
    </font>
    <font>
      <b/>
      <sz val="10"/>
      <name val="ＭＳ ゴシック"/>
      <family val="3"/>
      <charset val="128"/>
    </font>
    <font>
      <sz val="11"/>
      <name val="ＪＳ明朝"/>
      <family val="1"/>
      <charset val="128"/>
    </font>
    <font>
      <sz val="14"/>
      <color indexed="11"/>
      <name val="ＭＳ 明朝"/>
      <family val="1"/>
      <charset val="128"/>
    </font>
    <font>
      <b/>
      <sz val="14"/>
      <color indexed="11"/>
      <name val="ＭＳ 明朝"/>
      <family val="1"/>
      <charset val="128"/>
    </font>
    <font>
      <sz val="10"/>
      <color rgb="FFFFFF00"/>
      <name val="ＭＳ 明朝"/>
      <family val="1"/>
      <charset val="128"/>
    </font>
    <font>
      <sz val="14"/>
      <color rgb="FFFFFF00"/>
      <name val="ＭＳ 明朝"/>
      <family val="1"/>
      <charset val="128"/>
    </font>
    <font>
      <sz val="10"/>
      <color theme="1"/>
      <name val="ＭＳ 明朝"/>
      <family val="1"/>
      <charset val="128"/>
    </font>
    <font>
      <sz val="11"/>
      <color theme="1"/>
      <name val="ＭＳ 明朝"/>
      <family val="1"/>
      <charset val="128"/>
    </font>
    <font>
      <sz val="9"/>
      <color theme="1"/>
      <name val="ＭＳ 明朝"/>
      <family val="1"/>
      <charset val="128"/>
    </font>
    <font>
      <sz val="11"/>
      <color theme="1"/>
      <name val="ＪＳ明朝"/>
      <family val="1"/>
      <charset val="128"/>
    </font>
    <font>
      <sz val="8"/>
      <color theme="1"/>
      <name val="ＭＳ 明朝"/>
      <family val="1"/>
      <charset val="128"/>
    </font>
    <font>
      <b/>
      <sz val="10"/>
      <color theme="1"/>
      <name val="ＭＳ ゴシック"/>
      <family val="3"/>
      <charset val="128"/>
    </font>
    <font>
      <b/>
      <sz val="12"/>
      <color rgb="FFFFC000"/>
      <name val="ＭＳ 明朝"/>
      <family val="1"/>
      <charset val="128"/>
    </font>
    <font>
      <sz val="11"/>
      <color rgb="FFFFC000"/>
      <name val="ＪＳ明朝"/>
      <family val="1"/>
      <charset val="128"/>
    </font>
    <font>
      <strike/>
      <sz val="8"/>
      <name val="ＭＳ 明朝"/>
      <family val="1"/>
      <charset val="128"/>
    </font>
    <font>
      <sz val="9"/>
      <name val="ＭＳ Ｐゴシック"/>
      <family val="3"/>
      <charset val="128"/>
    </font>
    <font>
      <sz val="11"/>
      <name val="ＭＳ Ｐゴシック"/>
      <family val="3"/>
      <charset val="128"/>
    </font>
    <font>
      <strike/>
      <sz val="10"/>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s>
  <cellStyleXfs count="1">
    <xf numFmtId="0" fontId="0" fillId="0" borderId="0"/>
  </cellStyleXfs>
  <cellXfs count="295">
    <xf numFmtId="0" fontId="0" fillId="0" borderId="0" xfId="0"/>
    <xf numFmtId="0" fontId="3"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6" fillId="0" borderId="2"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49" fontId="3" fillId="0" borderId="0" xfId="0" applyNumberFormat="1" applyFont="1" applyAlignment="1" applyProtection="1">
      <alignment horizontal="right" vertical="top" wrapText="1"/>
      <protection locked="0"/>
    </xf>
    <xf numFmtId="49" fontId="3" fillId="0" borderId="0" xfId="0" applyNumberFormat="1" applyFont="1" applyAlignment="1" applyProtection="1">
      <alignment horizontal="right" vertical="top"/>
      <protection locked="0"/>
    </xf>
    <xf numFmtId="49" fontId="3" fillId="0" borderId="0" xfId="0" applyNumberFormat="1" applyFont="1" applyAlignment="1" applyProtection="1">
      <alignment horizontal="right" vertical="center"/>
      <protection locked="0"/>
    </xf>
    <xf numFmtId="0" fontId="3" fillId="0" borderId="0" xfId="0" applyFont="1" applyBorder="1" applyAlignment="1" applyProtection="1">
      <alignment vertical="center" shrinkToFit="1"/>
      <protection locked="0"/>
    </xf>
    <xf numFmtId="0" fontId="7" fillId="0" borderId="0" xfId="0" applyFont="1" applyBorder="1" applyAlignment="1" applyProtection="1">
      <alignment horizontal="left" vertical="center" shrinkToFit="1"/>
      <protection locked="0"/>
    </xf>
    <xf numFmtId="0" fontId="5" fillId="0" borderId="0" xfId="0" applyFont="1" applyAlignment="1" applyProtection="1">
      <alignment vertical="center"/>
      <protection locked="0"/>
    </xf>
    <xf numFmtId="0" fontId="6" fillId="0" borderId="3" xfId="0" applyFont="1" applyBorder="1" applyAlignment="1" applyProtection="1">
      <alignment horizontal="left" vertical="center" indent="1"/>
      <protection locked="0"/>
    </xf>
    <xf numFmtId="0" fontId="17" fillId="0" borderId="0" xfId="0" applyFont="1" applyAlignment="1" applyProtection="1">
      <alignment horizontal="center" vertical="center"/>
      <protection locked="0"/>
    </xf>
    <xf numFmtId="0" fontId="17" fillId="0" borderId="0" xfId="0" applyFont="1" applyAlignment="1" applyProtection="1">
      <alignment vertical="center"/>
      <protection locked="0"/>
    </xf>
    <xf numFmtId="0" fontId="21" fillId="0" borderId="0" xfId="0" applyFont="1" applyAlignment="1" applyProtection="1">
      <alignment vertical="center"/>
      <protection locked="0"/>
    </xf>
    <xf numFmtId="0" fontId="7" fillId="0" borderId="0" xfId="0" applyFont="1" applyAlignment="1" applyProtection="1">
      <alignment vertical="center"/>
      <protection locked="0"/>
    </xf>
    <xf numFmtId="0" fontId="1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shrinkToFit="1"/>
      <protection locked="0"/>
    </xf>
    <xf numFmtId="0" fontId="3" fillId="0" borderId="0" xfId="0" applyFont="1" applyAlignment="1" applyProtection="1">
      <alignment horizontal="left" vertical="center" shrinkToFit="1"/>
      <protection locked="0"/>
    </xf>
    <xf numFmtId="0" fontId="3" fillId="0" borderId="0" xfId="0" quotePrefix="1" applyFont="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vertical="center"/>
      <protection locked="0"/>
    </xf>
    <xf numFmtId="0" fontId="17" fillId="0" borderId="0" xfId="0" applyFont="1" applyAlignment="1" applyProtection="1">
      <alignment horizontal="center" vertical="center" shrinkToFit="1"/>
      <protection locked="0"/>
    </xf>
    <xf numFmtId="0" fontId="17" fillId="0" borderId="0" xfId="0" applyFont="1" applyAlignment="1" applyProtection="1">
      <alignment vertical="center" shrinkToFit="1"/>
      <protection locked="0"/>
    </xf>
    <xf numFmtId="0" fontId="15" fillId="0" borderId="0" xfId="0" applyFont="1" applyAlignment="1" applyProtection="1">
      <alignment vertical="center"/>
      <protection locked="0"/>
    </xf>
    <xf numFmtId="0" fontId="7" fillId="0" borderId="0" xfId="0" applyFont="1" applyBorder="1" applyAlignment="1" applyProtection="1">
      <alignment horizontal="center" vertical="center" shrinkToFit="1"/>
      <protection locked="0"/>
    </xf>
    <xf numFmtId="0" fontId="7" fillId="0" borderId="0" xfId="0" applyFont="1" applyBorder="1" applyAlignment="1" applyProtection="1">
      <alignment vertical="center" shrinkToFit="1"/>
      <protection locked="0"/>
    </xf>
    <xf numFmtId="0" fontId="0" fillId="0" borderId="0" xfId="0" applyBorder="1" applyAlignment="1" applyProtection="1">
      <alignment vertical="center"/>
      <protection locked="0"/>
    </xf>
    <xf numFmtId="0" fontId="14" fillId="0" borderId="0" xfId="0" applyFont="1" applyAlignment="1" applyProtection="1">
      <alignment vertical="center"/>
      <protection locked="0"/>
    </xf>
    <xf numFmtId="0" fontId="3" fillId="0" borderId="4"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4" borderId="56" xfId="0" applyFont="1" applyFill="1" applyBorder="1" applyAlignment="1" applyProtection="1">
      <alignment horizontal="center" vertical="center"/>
      <protection locked="0"/>
    </xf>
    <xf numFmtId="0" fontId="6" fillId="4" borderId="57" xfId="0" applyFont="1" applyFill="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6" fillId="0" borderId="57" xfId="0" applyFont="1" applyBorder="1" applyAlignment="1" applyProtection="1">
      <alignment horizontal="center" vertical="center"/>
      <protection locked="0"/>
    </xf>
    <xf numFmtId="0" fontId="11" fillId="0" borderId="13" xfId="0" applyNumberFormat="1" applyFont="1" applyBorder="1" applyAlignment="1" applyProtection="1">
      <alignment vertical="center" shrinkToFit="1"/>
      <protection locked="0"/>
    </xf>
    <xf numFmtId="0" fontId="11" fillId="0" borderId="15" xfId="0" applyNumberFormat="1" applyFont="1" applyBorder="1" applyAlignment="1" applyProtection="1">
      <alignment vertical="center" shrinkToFit="1"/>
      <protection locked="0"/>
    </xf>
    <xf numFmtId="0" fontId="11" fillId="0" borderId="13" xfId="0" applyNumberFormat="1" applyFont="1" applyFill="1" applyBorder="1" applyAlignment="1" applyProtection="1">
      <alignment vertical="center" shrinkToFit="1"/>
      <protection locked="0"/>
    </xf>
    <xf numFmtId="0" fontId="11" fillId="0" borderId="16" xfId="0" applyNumberFormat="1" applyFont="1" applyBorder="1" applyAlignment="1" applyProtection="1">
      <alignment vertical="center" shrinkToFit="1"/>
      <protection locked="0"/>
    </xf>
    <xf numFmtId="0" fontId="11" fillId="4" borderId="58" xfId="0" applyNumberFormat="1" applyFont="1" applyFill="1" applyBorder="1" applyAlignment="1" applyProtection="1">
      <alignment vertical="center" shrinkToFit="1"/>
      <protection locked="0"/>
    </xf>
    <xf numFmtId="0" fontId="11" fillId="4" borderId="59" xfId="0" applyNumberFormat="1" applyFont="1" applyFill="1" applyBorder="1" applyAlignment="1" applyProtection="1">
      <alignment vertical="center" shrinkToFit="1"/>
      <protection locked="0"/>
    </xf>
    <xf numFmtId="0" fontId="11" fillId="0" borderId="58" xfId="0" applyNumberFormat="1" applyFont="1" applyBorder="1" applyAlignment="1" applyProtection="1">
      <alignment vertical="center" shrinkToFit="1"/>
      <protection locked="0"/>
    </xf>
    <xf numFmtId="0" fontId="11" fillId="0" borderId="59" xfId="0" applyNumberFormat="1" applyFont="1" applyBorder="1" applyAlignment="1" applyProtection="1">
      <alignment vertical="center" shrinkToFit="1"/>
      <protection locked="0"/>
    </xf>
    <xf numFmtId="0" fontId="11" fillId="0" borderId="17" xfId="0" applyNumberFormat="1" applyFont="1" applyBorder="1" applyAlignment="1" applyProtection="1">
      <alignment vertical="center" shrinkToFit="1"/>
      <protection locked="0"/>
    </xf>
    <xf numFmtId="0" fontId="11" fillId="0" borderId="19" xfId="0" applyNumberFormat="1" applyFont="1" applyBorder="1" applyAlignment="1" applyProtection="1">
      <alignment vertical="center" shrinkToFit="1"/>
      <protection locked="0"/>
    </xf>
    <xf numFmtId="0" fontId="11" fillId="0" borderId="17" xfId="0" applyNumberFormat="1" applyFont="1" applyFill="1" applyBorder="1" applyAlignment="1" applyProtection="1">
      <alignment vertical="center" shrinkToFit="1"/>
      <protection locked="0"/>
    </xf>
    <xf numFmtId="0" fontId="11" fillId="0" borderId="1" xfId="0" applyNumberFormat="1" applyFont="1" applyBorder="1" applyAlignment="1" applyProtection="1">
      <alignment vertical="center" shrinkToFit="1"/>
      <protection locked="0"/>
    </xf>
    <xf numFmtId="0" fontId="11" fillId="4" borderId="52" xfId="0" applyNumberFormat="1" applyFont="1" applyFill="1" applyBorder="1" applyAlignment="1" applyProtection="1">
      <alignment vertical="center" shrinkToFit="1"/>
      <protection locked="0"/>
    </xf>
    <xf numFmtId="0" fontId="11" fillId="4" borderId="60" xfId="0" applyNumberFormat="1" applyFont="1" applyFill="1" applyBorder="1" applyAlignment="1" applyProtection="1">
      <alignment vertical="center" shrinkToFit="1"/>
      <protection locked="0"/>
    </xf>
    <xf numFmtId="0" fontId="11" fillId="0" borderId="52" xfId="0" applyNumberFormat="1" applyFont="1" applyBorder="1" applyAlignment="1" applyProtection="1">
      <alignment vertical="center" shrinkToFit="1"/>
      <protection locked="0"/>
    </xf>
    <xf numFmtId="0" fontId="11" fillId="0" borderId="60" xfId="0" applyNumberFormat="1" applyFont="1" applyBorder="1" applyAlignment="1" applyProtection="1">
      <alignment vertical="center" shrinkToFit="1"/>
      <protection locked="0"/>
    </xf>
    <xf numFmtId="0" fontId="22" fillId="0" borderId="17" xfId="0" applyNumberFormat="1" applyFont="1" applyBorder="1" applyAlignment="1" applyProtection="1">
      <alignment vertical="center" shrinkToFit="1"/>
      <protection locked="0"/>
    </xf>
    <xf numFmtId="0" fontId="22" fillId="0" borderId="19" xfId="0" applyNumberFormat="1" applyFont="1" applyBorder="1" applyAlignment="1" applyProtection="1">
      <alignment vertical="center" shrinkToFit="1"/>
      <protection locked="0"/>
    </xf>
    <xf numFmtId="0" fontId="22" fillId="0" borderId="17" xfId="0" applyNumberFormat="1" applyFont="1" applyFill="1" applyBorder="1" applyAlignment="1" applyProtection="1">
      <alignment vertical="center" shrinkToFit="1"/>
      <protection locked="0"/>
    </xf>
    <xf numFmtId="0" fontId="22" fillId="0" borderId="1" xfId="0" applyNumberFormat="1" applyFont="1" applyBorder="1" applyAlignment="1" applyProtection="1">
      <alignment vertical="center" shrinkToFit="1"/>
      <protection locked="0"/>
    </xf>
    <xf numFmtId="0" fontId="22" fillId="4" borderId="52" xfId="0" applyNumberFormat="1" applyFont="1" applyFill="1" applyBorder="1" applyAlignment="1" applyProtection="1">
      <alignment vertical="center" shrinkToFit="1"/>
      <protection locked="0"/>
    </xf>
    <xf numFmtId="0" fontId="22" fillId="4" borderId="60" xfId="0" applyNumberFormat="1" applyFont="1" applyFill="1" applyBorder="1" applyAlignment="1" applyProtection="1">
      <alignment vertical="center" shrinkToFit="1"/>
      <protection locked="0"/>
    </xf>
    <xf numFmtId="0" fontId="22" fillId="0" borderId="52" xfId="0" applyNumberFormat="1" applyFont="1" applyBorder="1" applyAlignment="1" applyProtection="1">
      <alignment vertical="center" shrinkToFit="1"/>
      <protection locked="0"/>
    </xf>
    <xf numFmtId="0" fontId="22" fillId="0" borderId="60" xfId="0" applyNumberFormat="1" applyFont="1" applyBorder="1" applyAlignment="1" applyProtection="1">
      <alignment vertical="center" shrinkToFit="1"/>
      <protection locked="0"/>
    </xf>
    <xf numFmtId="0" fontId="11" fillId="0" borderId="20" xfId="0" applyNumberFormat="1" applyFont="1" applyBorder="1" applyAlignment="1" applyProtection="1">
      <alignment vertical="center" shrinkToFit="1"/>
      <protection locked="0"/>
    </xf>
    <xf numFmtId="0" fontId="11" fillId="0" borderId="22" xfId="0" applyNumberFormat="1" applyFont="1" applyBorder="1" applyAlignment="1" applyProtection="1">
      <alignment vertical="center" shrinkToFit="1"/>
      <protection locked="0"/>
    </xf>
    <xf numFmtId="0" fontId="11" fillId="0" borderId="20" xfId="0" applyNumberFormat="1" applyFont="1" applyFill="1" applyBorder="1" applyAlignment="1" applyProtection="1">
      <alignment vertical="center" shrinkToFit="1"/>
      <protection locked="0"/>
    </xf>
    <xf numFmtId="0" fontId="11" fillId="0" borderId="23" xfId="0" applyNumberFormat="1" applyFont="1" applyBorder="1" applyAlignment="1" applyProtection="1">
      <alignment vertical="center" shrinkToFit="1"/>
      <protection locked="0"/>
    </xf>
    <xf numFmtId="0" fontId="11" fillId="4" borderId="61" xfId="0" applyNumberFormat="1" applyFont="1" applyFill="1" applyBorder="1" applyAlignment="1" applyProtection="1">
      <alignment vertical="center" shrinkToFit="1"/>
      <protection locked="0"/>
    </xf>
    <xf numFmtId="0" fontId="11" fillId="4" borderId="62" xfId="0" applyNumberFormat="1" applyFont="1" applyFill="1" applyBorder="1" applyAlignment="1" applyProtection="1">
      <alignment vertical="center" shrinkToFit="1"/>
      <protection locked="0"/>
    </xf>
    <xf numFmtId="0" fontId="11" fillId="0" borderId="61" xfId="0" applyNumberFormat="1" applyFont="1" applyBorder="1" applyAlignment="1" applyProtection="1">
      <alignment vertical="center" shrinkToFit="1"/>
      <protection locked="0"/>
    </xf>
    <xf numFmtId="0" fontId="11" fillId="0" borderId="62" xfId="0" applyNumberFormat="1" applyFont="1" applyBorder="1" applyAlignment="1" applyProtection="1">
      <alignment vertical="center" shrinkToFit="1"/>
      <protection locked="0"/>
    </xf>
    <xf numFmtId="0" fontId="16" fillId="0" borderId="0" xfId="0" applyFont="1" applyAlignment="1" applyProtection="1">
      <alignment vertical="center"/>
      <protection locked="0"/>
    </xf>
    <xf numFmtId="0" fontId="5" fillId="0" borderId="0" xfId="0" applyFont="1" applyBorder="1" applyAlignment="1" applyProtection="1">
      <alignment vertical="center" shrinkToFit="1"/>
      <protection locked="0"/>
    </xf>
    <xf numFmtId="0" fontId="18" fillId="0" borderId="5" xfId="0" applyFont="1" applyBorder="1" applyAlignment="1" applyProtection="1">
      <alignment horizontal="center" vertical="center" shrinkToFit="1"/>
    </xf>
    <xf numFmtId="0" fontId="0" fillId="0" borderId="0" xfId="0" applyBorder="1" applyAlignment="1" applyProtection="1">
      <alignment vertical="center" shrinkToFit="1"/>
      <protection locked="0"/>
    </xf>
    <xf numFmtId="0" fontId="5" fillId="0" borderId="0" xfId="0" applyFont="1" applyBorder="1" applyAlignment="1" applyProtection="1">
      <alignment horizontal="center" vertical="center" shrinkToFit="1"/>
      <protection locked="0"/>
    </xf>
    <xf numFmtId="0" fontId="3" fillId="0" borderId="0" xfId="0" applyFont="1" applyAlignment="1" applyProtection="1">
      <alignment vertical="center" wrapText="1"/>
      <protection locked="0"/>
    </xf>
    <xf numFmtId="0" fontId="3" fillId="0" borderId="0" xfId="0" applyFont="1" applyAlignment="1" applyProtection="1">
      <alignment vertical="top" wrapText="1"/>
      <protection locked="0"/>
    </xf>
    <xf numFmtId="0" fontId="0" fillId="0" borderId="0" xfId="0" applyBorder="1" applyAlignment="1" applyProtection="1">
      <alignment horizontal="left" vertical="center" indent="1" shrinkToFit="1"/>
      <protection locked="0"/>
    </xf>
    <xf numFmtId="0" fontId="6" fillId="0" borderId="27" xfId="0" applyFont="1" applyBorder="1" applyAlignment="1" applyProtection="1">
      <alignment horizontal="center" vertical="center"/>
      <protection locked="0"/>
    </xf>
    <xf numFmtId="0" fontId="3" fillId="0" borderId="0" xfId="0" applyFont="1" applyAlignment="1" applyProtection="1">
      <alignment vertical="center"/>
    </xf>
    <xf numFmtId="0" fontId="5" fillId="0" borderId="7" xfId="0" applyFont="1" applyBorder="1" applyAlignment="1" applyProtection="1">
      <alignment horizontal="center" vertical="center" wrapText="1"/>
    </xf>
    <xf numFmtId="0" fontId="6" fillId="0" borderId="1" xfId="0" applyFont="1" applyBorder="1" applyAlignment="1" applyProtection="1">
      <alignment horizontal="center" vertical="center" shrinkToFit="1"/>
    </xf>
    <xf numFmtId="0" fontId="18" fillId="0" borderId="1" xfId="0" applyFont="1" applyBorder="1" applyAlignment="1" applyProtection="1">
      <alignment horizontal="center" vertical="center" shrinkToFit="1"/>
    </xf>
    <xf numFmtId="0" fontId="17" fillId="0" borderId="0" xfId="0" applyFont="1" applyBorder="1" applyAlignment="1" applyProtection="1">
      <alignment horizontal="distributed" vertical="center"/>
    </xf>
    <xf numFmtId="0" fontId="18" fillId="0" borderId="0" xfId="0" applyFont="1" applyBorder="1" applyAlignment="1" applyProtection="1">
      <alignment horizontal="distributed" vertical="center"/>
    </xf>
    <xf numFmtId="0" fontId="18" fillId="0" borderId="0" xfId="0" applyFont="1" applyBorder="1" applyAlignment="1" applyProtection="1">
      <alignment horizontal="center" vertical="center"/>
    </xf>
    <xf numFmtId="0" fontId="17" fillId="0" borderId="0" xfId="0" applyFont="1" applyAlignment="1" applyProtection="1">
      <alignment horizontal="center" vertical="center"/>
    </xf>
    <xf numFmtId="0" fontId="17" fillId="0" borderId="0" xfId="0" applyFont="1" applyAlignment="1" applyProtection="1">
      <alignment vertical="center"/>
    </xf>
    <xf numFmtId="0" fontId="21" fillId="0" borderId="0" xfId="0" applyFont="1" applyAlignment="1" applyProtection="1">
      <alignment vertical="center"/>
    </xf>
    <xf numFmtId="0" fontId="6" fillId="0" borderId="0" xfId="0" applyFont="1" applyBorder="1" applyAlignment="1" applyProtection="1">
      <alignment vertical="center"/>
      <protection locked="0"/>
    </xf>
    <xf numFmtId="0" fontId="5" fillId="0" borderId="0" xfId="0" applyFont="1" applyBorder="1" applyAlignment="1" applyProtection="1">
      <alignment horizontal="center" vertical="center"/>
      <protection locked="0"/>
    </xf>
    <xf numFmtId="0" fontId="6" fillId="0" borderId="0" xfId="0" applyFont="1" applyAlignment="1" applyProtection="1">
      <alignment vertical="center"/>
      <protection locked="0"/>
    </xf>
    <xf numFmtId="0" fontId="18" fillId="0" borderId="68" xfId="0" applyFont="1" applyBorder="1" applyAlignment="1" applyProtection="1">
      <alignment horizontal="center" vertical="center" shrinkToFit="1"/>
    </xf>
    <xf numFmtId="0" fontId="18" fillId="0" borderId="69" xfId="0" applyFont="1" applyBorder="1" applyAlignment="1" applyProtection="1">
      <alignment horizontal="center" vertical="center" shrinkToFit="1"/>
    </xf>
    <xf numFmtId="0" fontId="18" fillId="0" borderId="74" xfId="0" applyFont="1" applyBorder="1" applyAlignment="1" applyProtection="1">
      <alignment horizontal="center" vertical="center" shrinkToFit="1"/>
    </xf>
    <xf numFmtId="0" fontId="5" fillId="0" borderId="11" xfId="0" applyFont="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6" fillId="0" borderId="0" xfId="0" applyFont="1" applyFill="1"/>
    <xf numFmtId="0" fontId="0" fillId="0" borderId="0" xfId="0" applyFill="1"/>
    <xf numFmtId="0" fontId="6" fillId="0" borderId="0" xfId="0" applyFont="1" applyFill="1" applyBorder="1" applyAlignment="1" applyProtection="1">
      <alignment vertical="center"/>
      <protection locked="0"/>
    </xf>
    <xf numFmtId="0" fontId="5"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6" fillId="0" borderId="0" xfId="0" applyFont="1" applyFill="1" applyAlignment="1" applyProtection="1">
      <alignment vertical="center"/>
      <protection locked="0"/>
    </xf>
    <xf numFmtId="0" fontId="3" fillId="0" borderId="0" xfId="0" applyFont="1" applyFill="1" applyAlignment="1" applyProtection="1">
      <alignment horizontal="center" vertical="center"/>
      <protection locked="0"/>
    </xf>
    <xf numFmtId="0" fontId="5" fillId="0" borderId="0" xfId="0" applyFont="1" applyFill="1" applyAlignment="1">
      <alignment horizontal="center" vertical="center"/>
    </xf>
    <xf numFmtId="0" fontId="5" fillId="0" borderId="0" xfId="0" applyFont="1" applyFill="1" applyBorder="1" applyAlignment="1" applyProtection="1">
      <alignment vertical="center"/>
      <protection locked="0"/>
    </xf>
    <xf numFmtId="0" fontId="5" fillId="0" borderId="0" xfId="0" applyFont="1" applyFill="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vertical="top" wrapText="1"/>
      <protection locked="0"/>
    </xf>
    <xf numFmtId="0" fontId="5" fillId="0" borderId="11" xfId="0" applyFont="1" applyFill="1" applyBorder="1" applyAlignment="1" applyProtection="1">
      <alignment horizontal="center" vertical="center"/>
      <protection locked="0"/>
    </xf>
    <xf numFmtId="0" fontId="25" fillId="0" borderId="0" xfId="0" applyFont="1" applyBorder="1" applyAlignment="1" applyProtection="1">
      <alignment horizontal="left" vertical="center" shrinkToFit="1"/>
      <protection locked="0"/>
    </xf>
    <xf numFmtId="0" fontId="26" fillId="0" borderId="11" xfId="0" applyFont="1" applyBorder="1" applyAlignment="1" applyProtection="1">
      <alignment horizontal="center" vertical="center"/>
      <protection locked="0"/>
    </xf>
    <xf numFmtId="0" fontId="28" fillId="0" borderId="0" xfId="0" applyFont="1" applyBorder="1" applyAlignment="1" applyProtection="1">
      <alignment horizontal="center" vertical="center" shrinkToFit="1"/>
      <protection locked="0"/>
    </xf>
    <xf numFmtId="0" fontId="26" fillId="0" borderId="11" xfId="0" applyFont="1" applyFill="1" applyBorder="1" applyAlignment="1" applyProtection="1">
      <alignment horizontal="center" vertical="center"/>
      <protection locked="0"/>
    </xf>
    <xf numFmtId="0" fontId="0" fillId="0" borderId="0" xfId="0" applyFont="1" applyFill="1"/>
    <xf numFmtId="14" fontId="3" fillId="3" borderId="0" xfId="0" applyNumberFormat="1" applyFont="1" applyFill="1" applyBorder="1" applyAlignment="1" applyProtection="1">
      <alignment horizontal="center" vertical="center" shrinkToFit="1"/>
      <protection locked="0"/>
    </xf>
    <xf numFmtId="0" fontId="5" fillId="0" borderId="11"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7" xfId="0" applyFont="1" applyBorder="1" applyAlignment="1" applyProtection="1">
      <alignment vertical="center" shrinkToFit="1"/>
      <protection locked="0"/>
    </xf>
    <xf numFmtId="0" fontId="0" fillId="0" borderId="18" xfId="0" applyFont="1" applyBorder="1" applyAlignment="1" applyProtection="1">
      <alignment vertical="center" shrinkToFit="1"/>
      <protection locked="0"/>
    </xf>
    <xf numFmtId="0" fontId="5" fillId="0" borderId="1"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2" borderId="52"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7" xfId="0" applyFont="1" applyFill="1" applyBorder="1" applyAlignment="1" applyProtection="1">
      <alignment vertical="center" shrinkToFit="1"/>
      <protection locked="0"/>
    </xf>
    <xf numFmtId="0" fontId="0" fillId="0" borderId="18" xfId="0" applyFont="1" applyFill="1" applyBorder="1" applyAlignment="1" applyProtection="1">
      <alignment vertical="center" shrinkToFit="1"/>
      <protection locked="0"/>
    </xf>
    <xf numFmtId="0" fontId="9" fillId="0" borderId="0" xfId="0" applyFont="1" applyBorder="1" applyAlignment="1" applyProtection="1">
      <alignment horizontal="left" vertical="center" shrinkToFit="1"/>
      <protection locked="0"/>
    </xf>
    <xf numFmtId="0" fontId="0" fillId="0" borderId="0" xfId="0" applyBorder="1" applyAlignment="1" applyProtection="1">
      <alignment vertical="center" shrinkToFit="1"/>
      <protection locked="0"/>
    </xf>
    <xf numFmtId="0" fontId="6" fillId="0" borderId="11" xfId="0" applyFont="1" applyBorder="1" applyAlignment="1" applyProtection="1">
      <alignment horizontal="center" vertical="center" shrinkToFit="1"/>
    </xf>
    <xf numFmtId="0" fontId="6" fillId="0" borderId="18" xfId="0" applyFont="1" applyBorder="1" applyAlignment="1" applyProtection="1">
      <alignment horizontal="center" vertical="center" shrinkToFit="1"/>
    </xf>
    <xf numFmtId="0" fontId="18" fillId="0" borderId="42" xfId="0" applyFont="1" applyBorder="1" applyAlignment="1" applyProtection="1">
      <alignment horizontal="center" vertical="center" shrinkToFit="1"/>
    </xf>
    <xf numFmtId="0" fontId="18" fillId="0" borderId="70" xfId="0" applyFont="1" applyBorder="1" applyAlignment="1" applyProtection="1">
      <alignment horizontal="center" vertical="center" shrinkToFit="1"/>
    </xf>
    <xf numFmtId="0" fontId="3" fillId="0" borderId="17" xfId="0" applyFont="1" applyBorder="1" applyAlignment="1" applyProtection="1">
      <alignment vertical="center" shrinkToFit="1"/>
      <protection locked="0"/>
    </xf>
    <xf numFmtId="0" fontId="3" fillId="0" borderId="1" xfId="0" applyFont="1" applyBorder="1" applyAlignment="1" applyProtection="1">
      <alignment vertical="center" shrinkToFit="1"/>
      <protection locked="0"/>
    </xf>
    <xf numFmtId="0" fontId="0" fillId="0" borderId="1" xfId="0" applyBorder="1" applyAlignment="1" applyProtection="1">
      <alignment vertical="center"/>
      <protection locked="0"/>
    </xf>
    <xf numFmtId="0" fontId="23" fillId="0" borderId="1" xfId="0" applyFont="1" applyBorder="1" applyAlignment="1" applyProtection="1">
      <alignment horizontal="left" vertical="center" shrinkToFit="1"/>
      <protection locked="0"/>
    </xf>
    <xf numFmtId="0" fontId="24" fillId="0" borderId="1" xfId="0" applyFont="1" applyBorder="1" applyAlignment="1" applyProtection="1">
      <alignment vertical="center" shrinkToFit="1"/>
      <protection locked="0"/>
    </xf>
    <xf numFmtId="0" fontId="24" fillId="0" borderId="19" xfId="0" applyFont="1" applyBorder="1" applyAlignment="1" applyProtection="1">
      <alignment vertical="center" shrinkToFit="1"/>
      <protection locked="0"/>
    </xf>
    <xf numFmtId="0" fontId="10" fillId="0" borderId="29" xfId="0" applyFont="1" applyBorder="1" applyAlignment="1" applyProtection="1">
      <alignment vertical="center" shrinkToFit="1"/>
      <protection locked="0"/>
    </xf>
    <xf numFmtId="0" fontId="0" fillId="0" borderId="29" xfId="0" applyBorder="1" applyAlignment="1" applyProtection="1">
      <alignment vertical="center" shrinkToFit="1"/>
      <protection locked="0"/>
    </xf>
    <xf numFmtId="0" fontId="17" fillId="0" borderId="11" xfId="0" applyFont="1" applyBorder="1" applyAlignment="1" applyProtection="1">
      <alignment horizontal="distributed" vertical="center"/>
    </xf>
    <xf numFmtId="0" fontId="17" fillId="0" borderId="27" xfId="0" applyFont="1" applyBorder="1" applyAlignment="1" applyProtection="1">
      <alignment horizontal="distributed" vertical="center"/>
    </xf>
    <xf numFmtId="0" fontId="17" fillId="0" borderId="18" xfId="0" applyFont="1" applyBorder="1" applyAlignment="1" applyProtection="1">
      <alignment horizontal="distributed" vertical="center"/>
    </xf>
    <xf numFmtId="0" fontId="17" fillId="0" borderId="28" xfId="0" applyFont="1" applyBorder="1" applyAlignment="1" applyProtection="1">
      <alignment horizontal="distributed" vertical="center"/>
    </xf>
    <xf numFmtId="0" fontId="5" fillId="0" borderId="0" xfId="0" applyFont="1" applyAlignment="1" applyProtection="1">
      <alignment horizontal="left" vertical="center" indent="1"/>
      <protection locked="0"/>
    </xf>
    <xf numFmtId="0" fontId="17" fillId="0" borderId="65" xfId="0" applyFont="1" applyBorder="1" applyAlignment="1" applyProtection="1">
      <alignment horizontal="center" vertical="center"/>
    </xf>
    <xf numFmtId="0" fontId="20" fillId="0" borderId="66" xfId="0" applyFont="1" applyBorder="1" applyAlignment="1" applyProtection="1">
      <alignment horizontal="center" vertical="center"/>
    </xf>
    <xf numFmtId="0" fontId="18" fillId="0" borderId="11" xfId="0" applyFont="1" applyBorder="1" applyAlignment="1" applyProtection="1">
      <alignment horizontal="center" vertical="center" shrinkToFit="1"/>
    </xf>
    <xf numFmtId="0" fontId="18" fillId="0" borderId="27" xfId="0" applyFont="1" applyBorder="1" applyAlignment="1" applyProtection="1">
      <alignment horizontal="center" vertical="center" shrinkToFit="1"/>
    </xf>
    <xf numFmtId="0" fontId="18" fillId="0" borderId="18" xfId="0" applyFont="1" applyBorder="1" applyAlignment="1" applyProtection="1">
      <alignment horizontal="center" vertical="center" shrinkToFit="1"/>
    </xf>
    <xf numFmtId="0" fontId="18" fillId="0" borderId="69" xfId="0" applyFont="1" applyBorder="1" applyAlignment="1" applyProtection="1">
      <alignment horizontal="center" vertical="center" shrinkToFit="1"/>
    </xf>
    <xf numFmtId="0" fontId="18" fillId="0" borderId="71" xfId="0" applyFont="1" applyBorder="1" applyAlignment="1" applyProtection="1">
      <alignment horizontal="center" vertical="center" shrinkToFit="1"/>
    </xf>
    <xf numFmtId="0" fontId="18" fillId="0" borderId="0" xfId="0" applyFont="1" applyBorder="1" applyAlignment="1" applyProtection="1">
      <alignment horizontal="center" vertical="center" shrinkToFit="1"/>
    </xf>
    <xf numFmtId="0" fontId="17" fillId="0" borderId="72" xfId="0" applyFont="1" applyFill="1" applyBorder="1" applyAlignment="1" applyProtection="1">
      <alignment horizontal="center" vertical="center"/>
    </xf>
    <xf numFmtId="0" fontId="17" fillId="0" borderId="73" xfId="0" applyFont="1" applyFill="1" applyBorder="1" applyAlignment="1" applyProtection="1">
      <alignment horizontal="center" vertical="center"/>
    </xf>
    <xf numFmtId="0" fontId="17" fillId="0" borderId="51"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6" fillId="0" borderId="64" xfId="0" applyFont="1" applyBorder="1" applyAlignment="1" applyProtection="1">
      <alignment horizontal="center" vertical="center" shrinkToFit="1"/>
    </xf>
    <xf numFmtId="0" fontId="6" fillId="0" borderId="0" xfId="0" applyFont="1" applyBorder="1" applyAlignment="1" applyProtection="1">
      <alignment horizontal="center" vertical="center" shrinkToFit="1"/>
    </xf>
    <xf numFmtId="0" fontId="3" fillId="0" borderId="11" xfId="0" applyFont="1" applyBorder="1" applyAlignment="1" applyProtection="1">
      <alignment horizontal="distributed" vertical="center"/>
    </xf>
    <xf numFmtId="0" fontId="3" fillId="0" borderId="27" xfId="0" applyFont="1" applyBorder="1" applyAlignment="1" applyProtection="1">
      <alignment horizontal="distributed" vertical="center"/>
    </xf>
    <xf numFmtId="0" fontId="3" fillId="0" borderId="18" xfId="0" applyFont="1" applyBorder="1" applyAlignment="1" applyProtection="1">
      <alignment horizontal="distributed" vertical="center"/>
    </xf>
    <xf numFmtId="0" fontId="6" fillId="0" borderId="27" xfId="0" applyFont="1" applyBorder="1" applyAlignment="1" applyProtection="1">
      <alignment horizontal="center" vertical="center" shrinkToFit="1"/>
    </xf>
    <xf numFmtId="0" fontId="5" fillId="0" borderId="3" xfId="0" applyFont="1" applyBorder="1" applyAlignment="1" applyProtection="1">
      <alignment horizontal="left" vertical="center" indent="1"/>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5"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23" fillId="0" borderId="1" xfId="0" applyFont="1" applyFill="1" applyBorder="1" applyAlignment="1" applyProtection="1">
      <alignment horizontal="left" vertical="center" shrinkToFit="1"/>
      <protection locked="0"/>
    </xf>
    <xf numFmtId="0" fontId="24" fillId="0" borderId="1" xfId="0" applyFont="1" applyFill="1" applyBorder="1" applyAlignment="1" applyProtection="1">
      <alignment vertical="center" shrinkToFit="1"/>
      <protection locked="0"/>
    </xf>
    <xf numFmtId="0" fontId="24" fillId="0" borderId="19" xfId="0" applyFont="1" applyFill="1" applyBorder="1" applyAlignment="1" applyProtection="1">
      <alignment vertical="center" shrinkToFit="1"/>
      <protection locked="0"/>
    </xf>
    <xf numFmtId="0" fontId="3" fillId="0" borderId="11" xfId="0" applyFont="1" applyBorder="1" applyAlignment="1" applyProtection="1">
      <alignment horizontal="distributed" vertical="center" wrapText="1" shrinkToFit="1"/>
    </xf>
    <xf numFmtId="0" fontId="3" fillId="0" borderId="18" xfId="0" applyFont="1" applyBorder="1" applyAlignment="1" applyProtection="1">
      <alignment horizontal="distributed" vertical="center" wrapText="1" shrinkToFit="1"/>
    </xf>
    <xf numFmtId="0" fontId="6" fillId="0" borderId="3" xfId="0" applyFont="1" applyBorder="1" applyAlignment="1" applyProtection="1">
      <alignment horizontal="center" vertical="center"/>
      <protection locked="0"/>
    </xf>
    <xf numFmtId="0" fontId="5" fillId="0" borderId="30"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31" xfId="0" applyFont="1" applyBorder="1" applyAlignment="1" applyProtection="1">
      <alignment horizontal="center" vertical="center"/>
    </xf>
    <xf numFmtId="0" fontId="5" fillId="0" borderId="33"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11" xfId="0" applyFont="1" applyBorder="1" applyAlignment="1" applyProtection="1">
      <alignment horizontal="center" vertical="center" wrapText="1"/>
    </xf>
    <xf numFmtId="0" fontId="0" fillId="0" borderId="18" xfId="0" applyFont="1" applyBorder="1" applyAlignment="1" applyProtection="1">
      <alignment horizontal="center" vertical="center" wrapText="1"/>
    </xf>
    <xf numFmtId="0" fontId="5" fillId="0" borderId="11" xfId="0" applyFont="1" applyBorder="1" applyAlignment="1" applyProtection="1">
      <alignment horizontal="center" vertical="center" shrinkToFit="1"/>
    </xf>
    <xf numFmtId="0" fontId="5" fillId="0" borderId="27" xfId="0" applyFont="1" applyBorder="1" applyAlignment="1" applyProtection="1">
      <alignment horizontal="center" vertical="center" shrinkToFit="1"/>
    </xf>
    <xf numFmtId="0" fontId="5" fillId="0" borderId="18" xfId="0" applyFont="1" applyBorder="1" applyAlignment="1" applyProtection="1">
      <alignment horizontal="center" vertical="center" shrinkToFit="1"/>
    </xf>
    <xf numFmtId="0" fontId="7" fillId="0" borderId="11" xfId="0" applyFont="1" applyBorder="1" applyAlignment="1" applyProtection="1">
      <alignment horizontal="center" vertical="center" shrinkToFit="1"/>
    </xf>
    <xf numFmtId="0" fontId="0" fillId="0" borderId="27" xfId="0" applyFont="1" applyBorder="1" applyAlignment="1" applyProtection="1">
      <alignment horizontal="center" vertical="center" shrinkToFit="1"/>
    </xf>
    <xf numFmtId="0" fontId="5" fillId="0" borderId="64" xfId="0" applyFont="1" applyBorder="1" applyAlignment="1" applyProtection="1">
      <alignment horizontal="center" vertical="center" shrinkToFit="1"/>
    </xf>
    <xf numFmtId="0" fontId="5" fillId="0" borderId="0" xfId="0" applyFont="1" applyBorder="1" applyAlignment="1" applyProtection="1">
      <alignment horizontal="center" vertical="center" shrinkToFit="1"/>
    </xf>
    <xf numFmtId="0" fontId="5" fillId="0" borderId="64"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27" xfId="0" applyFont="1" applyBorder="1" applyAlignment="1" applyProtection="1">
      <alignment horizontal="center" vertical="center"/>
    </xf>
    <xf numFmtId="0" fontId="5" fillId="0" borderId="18"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27" xfId="0" applyFont="1" applyBorder="1" applyAlignment="1" applyProtection="1">
      <alignment horizontal="center" vertical="center"/>
    </xf>
    <xf numFmtId="0" fontId="6"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33" xfId="0" applyFont="1" applyBorder="1" applyAlignment="1" applyProtection="1">
      <alignment vertical="center"/>
      <protection locked="0"/>
    </xf>
    <xf numFmtId="0" fontId="3" fillId="0" borderId="27" xfId="0" applyFont="1" applyBorder="1" applyAlignment="1" applyProtection="1">
      <alignment vertical="center"/>
      <protection locked="0"/>
    </xf>
    <xf numFmtId="176"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vertical="top" wrapText="1"/>
      <protection locked="0"/>
    </xf>
    <xf numFmtId="0" fontId="5" fillId="0" borderId="18" xfId="0" applyFont="1" applyFill="1" applyBorder="1" applyAlignment="1" applyProtection="1">
      <alignment vertical="center" shrinkToFit="1"/>
      <protection locked="0"/>
    </xf>
    <xf numFmtId="0" fontId="26" fillId="0" borderId="11" xfId="0" applyFont="1" applyBorder="1" applyAlignment="1" applyProtection="1">
      <alignment horizontal="center" vertical="center"/>
      <protection locked="0"/>
    </xf>
    <xf numFmtId="0" fontId="26" fillId="0" borderId="27"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26" fillId="0" borderId="27" xfId="0" applyFont="1" applyFill="1" applyBorder="1" applyAlignment="1" applyProtection="1">
      <alignment vertical="center" shrinkToFit="1"/>
      <protection locked="0"/>
    </xf>
    <xf numFmtId="0" fontId="27" fillId="0" borderId="18" xfId="0" applyFont="1" applyFill="1" applyBorder="1" applyAlignment="1" applyProtection="1">
      <alignment vertical="center" shrinkToFit="1"/>
      <protection locked="0"/>
    </xf>
    <xf numFmtId="0" fontId="6" fillId="0" borderId="53" xfId="0" applyFont="1" applyBorder="1" applyAlignment="1" applyProtection="1">
      <alignment horizontal="center" vertical="center"/>
      <protection locked="0"/>
    </xf>
    <xf numFmtId="0" fontId="6" fillId="0" borderId="63" xfId="0" applyFont="1" applyBorder="1" applyAlignment="1" applyProtection="1">
      <alignment horizontal="center" vertical="center"/>
      <protection locked="0"/>
    </xf>
    <xf numFmtId="0" fontId="5" fillId="0" borderId="18" xfId="0" applyFont="1" applyBorder="1" applyAlignment="1" applyProtection="1">
      <alignment vertical="center" shrinkToFit="1"/>
      <protection locked="0"/>
    </xf>
    <xf numFmtId="0" fontId="6" fillId="0" borderId="52" xfId="0" applyFont="1" applyBorder="1" applyAlignment="1" applyProtection="1">
      <alignment horizontal="center" vertical="center"/>
      <protection locked="0"/>
    </xf>
    <xf numFmtId="0" fontId="0" fillId="0" borderId="18" xfId="0" applyBorder="1" applyAlignment="1" applyProtection="1">
      <alignment horizontal="center" vertical="center" wrapText="1"/>
    </xf>
    <xf numFmtId="0" fontId="0" fillId="0" borderId="0" xfId="0" applyAlignment="1" applyProtection="1">
      <alignment vertical="top" wrapText="1"/>
      <protection locked="0"/>
    </xf>
    <xf numFmtId="0" fontId="17" fillId="0" borderId="11" xfId="0" applyFont="1" applyBorder="1" applyAlignment="1" applyProtection="1">
      <alignment horizontal="distributed" vertical="center" wrapText="1" shrinkToFit="1"/>
    </xf>
    <xf numFmtId="0" fontId="17" fillId="0" borderId="18" xfId="0" applyFont="1" applyBorder="1" applyAlignment="1" applyProtection="1">
      <alignment horizontal="distributed" vertical="center" wrapText="1" shrinkToFit="1"/>
    </xf>
    <xf numFmtId="0" fontId="17" fillId="0" borderId="9" xfId="0" applyFont="1" applyBorder="1" applyAlignment="1" applyProtection="1">
      <alignment horizontal="center" vertical="center"/>
    </xf>
    <xf numFmtId="0" fontId="20" fillId="0" borderId="76" xfId="0" applyFont="1" applyBorder="1" applyAlignment="1" applyProtection="1">
      <alignment horizontal="center" vertical="center"/>
    </xf>
    <xf numFmtId="0" fontId="18" fillId="0" borderId="75" xfId="0" applyFont="1" applyBorder="1" applyAlignment="1" applyProtection="1">
      <alignment horizontal="center" vertical="center" shrinkToFit="1"/>
    </xf>
    <xf numFmtId="0" fontId="18" fillId="0" borderId="43" xfId="0" applyFont="1" applyBorder="1" applyAlignment="1" applyProtection="1">
      <alignment horizontal="center" vertical="center" shrinkToFit="1"/>
    </xf>
    <xf numFmtId="0" fontId="17" fillId="0" borderId="73" xfId="0" applyFont="1" applyBorder="1" applyAlignment="1" applyProtection="1">
      <alignment horizontal="center" vertical="center"/>
    </xf>
    <xf numFmtId="0" fontId="17" fillId="0" borderId="51" xfId="0" applyFont="1" applyBorder="1" applyAlignment="1" applyProtection="1">
      <alignment horizontal="center" vertical="center"/>
    </xf>
    <xf numFmtId="0" fontId="9" fillId="0" borderId="1" xfId="0" applyFont="1" applyBorder="1" applyAlignment="1" applyProtection="1">
      <alignment horizontal="left" vertical="center" shrinkToFit="1"/>
      <protection locked="0"/>
    </xf>
    <xf numFmtId="0" fontId="0" fillId="0" borderId="1" xfId="0" applyBorder="1" applyAlignment="1" applyProtection="1">
      <alignment vertical="center" shrinkToFit="1"/>
      <protection locked="0"/>
    </xf>
    <xf numFmtId="0" fontId="0" fillId="0" borderId="19" xfId="0" applyBorder="1" applyAlignment="1" applyProtection="1">
      <alignment vertical="center" shrinkToFit="1"/>
      <protection locked="0"/>
    </xf>
    <xf numFmtId="0" fontId="3" fillId="0" borderId="65" xfId="0" applyFont="1" applyBorder="1" applyAlignment="1" applyProtection="1">
      <alignment vertical="center" shrinkToFit="1"/>
      <protection locked="0"/>
    </xf>
    <xf numFmtId="0" fontId="3" fillId="0" borderId="66" xfId="0" applyFont="1" applyBorder="1" applyAlignment="1" applyProtection="1">
      <alignment vertical="center" shrinkToFit="1"/>
      <protection locked="0"/>
    </xf>
    <xf numFmtId="0" fontId="0" fillId="0" borderId="66" xfId="0" applyBorder="1" applyAlignment="1" applyProtection="1">
      <alignment vertical="center"/>
      <protection locked="0"/>
    </xf>
    <xf numFmtId="0" fontId="9" fillId="0" borderId="66" xfId="0" applyFont="1" applyBorder="1" applyAlignment="1" applyProtection="1">
      <alignment horizontal="left" vertical="center" shrinkToFit="1"/>
      <protection locked="0"/>
    </xf>
    <xf numFmtId="0" fontId="0" fillId="0" borderId="66" xfId="0" applyBorder="1" applyAlignment="1" applyProtection="1">
      <alignment vertical="center" shrinkToFit="1"/>
      <protection locked="0"/>
    </xf>
    <xf numFmtId="0" fontId="0" fillId="0" borderId="67" xfId="0" applyBorder="1" applyAlignment="1" applyProtection="1">
      <alignment vertical="center" shrinkToFit="1"/>
      <protection locked="0"/>
    </xf>
    <xf numFmtId="0" fontId="3" fillId="0" borderId="45"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17" fillId="0" borderId="34" xfId="0" applyFont="1" applyBorder="1" applyAlignment="1" applyProtection="1">
      <alignment horizontal="left" vertical="center" shrinkToFit="1"/>
      <protection locked="0"/>
    </xf>
    <xf numFmtId="0" fontId="17" fillId="0" borderId="27" xfId="0" applyFont="1" applyBorder="1" applyAlignment="1" applyProtection="1">
      <alignment horizontal="left" vertical="center" shrinkToFit="1"/>
      <protection locked="0"/>
    </xf>
    <xf numFmtId="0" fontId="22" fillId="0" borderId="11" xfId="0" applyNumberFormat="1" applyFont="1" applyBorder="1" applyAlignment="1" applyProtection="1">
      <alignment vertical="center" shrinkToFit="1"/>
      <protection locked="0"/>
    </xf>
    <xf numFmtId="0" fontId="22" fillId="0" borderId="18" xfId="0" applyNumberFormat="1" applyFont="1" applyBorder="1" applyAlignment="1" applyProtection="1">
      <alignment vertical="center" shrinkToFit="1"/>
      <protection locked="0"/>
    </xf>
    <xf numFmtId="0" fontId="3" fillId="4" borderId="53" xfId="0" applyFont="1" applyFill="1" applyBorder="1" applyAlignment="1" applyProtection="1">
      <alignment horizontal="center" vertical="center"/>
      <protection locked="0"/>
    </xf>
    <xf numFmtId="0" fontId="3" fillId="4" borderId="54" xfId="0" applyFont="1" applyFill="1" applyBorder="1" applyAlignment="1" applyProtection="1">
      <alignment horizontal="center" vertical="center"/>
      <protection locked="0"/>
    </xf>
    <xf numFmtId="0" fontId="3" fillId="4" borderId="55" xfId="0" applyFont="1" applyFill="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3" fillId="0" borderId="49" xfId="0" applyFont="1" applyBorder="1" applyAlignment="1" applyProtection="1">
      <alignment horizontal="left" vertical="center" shrinkToFit="1"/>
      <protection locked="0"/>
    </xf>
    <xf numFmtId="0" fontId="3" fillId="0" borderId="50" xfId="0" applyFont="1" applyBorder="1" applyAlignment="1" applyProtection="1">
      <alignment horizontal="left" vertical="center" shrinkToFit="1"/>
      <protection locked="0"/>
    </xf>
    <xf numFmtId="0" fontId="11" fillId="0" borderId="40" xfId="0" applyNumberFormat="1" applyFont="1" applyBorder="1" applyAlignment="1" applyProtection="1">
      <alignment vertical="center" shrinkToFit="1"/>
      <protection locked="0"/>
    </xf>
    <xf numFmtId="0" fontId="11" fillId="0" borderId="14" xfId="0" applyNumberFormat="1" applyFont="1" applyBorder="1" applyAlignment="1" applyProtection="1">
      <alignment vertical="center" shrinkToFit="1"/>
      <protection locked="0"/>
    </xf>
    <xf numFmtId="0" fontId="3" fillId="0" borderId="34"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34" xfId="0" applyFont="1" applyBorder="1" applyAlignment="1" applyProtection="1">
      <alignment horizontal="left" vertical="center" shrinkToFit="1"/>
      <protection locked="0"/>
    </xf>
    <xf numFmtId="0" fontId="3" fillId="0" borderId="27" xfId="0" applyFont="1" applyBorder="1" applyAlignment="1" applyProtection="1">
      <alignment horizontal="left" vertical="center" shrinkToFit="1"/>
      <protection locked="0"/>
    </xf>
    <xf numFmtId="0" fontId="11" fillId="0" borderId="11" xfId="0" applyNumberFormat="1" applyFont="1" applyBorder="1" applyAlignment="1" applyProtection="1">
      <alignment vertical="center" shrinkToFit="1"/>
      <protection locked="0"/>
    </xf>
    <xf numFmtId="0" fontId="11" fillId="0" borderId="18" xfId="0" applyNumberFormat="1" applyFont="1" applyBorder="1" applyAlignment="1" applyProtection="1">
      <alignment vertical="center" shrinkToFit="1"/>
      <protection locked="0"/>
    </xf>
    <xf numFmtId="0" fontId="3" fillId="0" borderId="35" xfId="0" applyFont="1" applyBorder="1" applyAlignment="1" applyProtection="1">
      <alignment horizontal="left" vertical="center" shrinkToFit="1"/>
      <protection locked="0"/>
    </xf>
    <xf numFmtId="0" fontId="3" fillId="0" borderId="29" xfId="0" applyFont="1" applyBorder="1" applyAlignment="1" applyProtection="1">
      <alignment horizontal="left" vertical="center" shrinkToFit="1"/>
      <protection locked="0"/>
    </xf>
    <xf numFmtId="0" fontId="11" fillId="0" borderId="36" xfId="0" applyNumberFormat="1" applyFont="1" applyBorder="1" applyAlignment="1" applyProtection="1">
      <alignment vertical="center" shrinkToFit="1"/>
      <protection locked="0"/>
    </xf>
    <xf numFmtId="0" fontId="11" fillId="0" borderId="21" xfId="0" applyNumberFormat="1" applyFont="1" applyBorder="1" applyAlignment="1" applyProtection="1">
      <alignment vertical="center" shrinkToFit="1"/>
      <protection locked="0"/>
    </xf>
    <xf numFmtId="0" fontId="19" fillId="0" borderId="0" xfId="0" applyFont="1" applyAlignment="1" applyProtection="1">
      <alignment vertical="center" shrinkToFit="1"/>
      <protection locked="0"/>
    </xf>
    <xf numFmtId="0" fontId="20" fillId="0" borderId="0" xfId="0" applyFont="1" applyAlignment="1" applyProtection="1">
      <alignment vertical="center" shrinkToFit="1"/>
      <protection locked="0"/>
    </xf>
    <xf numFmtId="0" fontId="9" fillId="0" borderId="29" xfId="0" applyFont="1" applyBorder="1" applyAlignment="1" applyProtection="1">
      <alignment horizontal="left" vertical="center" indent="1" shrinkToFit="1"/>
      <protection locked="0"/>
    </xf>
    <xf numFmtId="0" fontId="12" fillId="0" borderId="29" xfId="0" applyFont="1" applyBorder="1" applyAlignment="1" applyProtection="1">
      <alignment horizontal="left" vertical="center" indent="1" shrinkToFit="1"/>
      <protection locked="0"/>
    </xf>
    <xf numFmtId="0" fontId="12" fillId="0" borderId="0" xfId="0" applyFont="1" applyBorder="1" applyAlignment="1" applyProtection="1">
      <alignment horizontal="left" vertical="center" indent="1" shrinkToFit="1"/>
      <protection locked="0"/>
    </xf>
    <xf numFmtId="0" fontId="0" fillId="0" borderId="0" xfId="0" applyBorder="1" applyAlignment="1" applyProtection="1">
      <alignment horizontal="left" vertical="center" indent="1" shrinkToFit="1"/>
      <protection locked="0"/>
    </xf>
    <xf numFmtId="0" fontId="0" fillId="0" borderId="18" xfId="0" applyBorder="1" applyAlignment="1" applyProtection="1">
      <alignment vertical="center" shrinkToFit="1"/>
      <protection locked="0"/>
    </xf>
    <xf numFmtId="0" fontId="0" fillId="0" borderId="18" xfId="0" applyFill="1" applyBorder="1" applyAlignment="1" applyProtection="1">
      <alignment vertical="center" shrinkToFit="1"/>
      <protection locked="0"/>
    </xf>
    <xf numFmtId="0" fontId="5" fillId="0" borderId="1"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5" fillId="0" borderId="27"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6" fillId="0" borderId="18" xfId="0" applyFont="1" applyFill="1" applyBorder="1" applyAlignment="1" applyProtection="1">
      <alignment vertical="center" shrinkToFit="1"/>
      <protection locked="0"/>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66CC"/>
          <bgColor rgb="FFFC8EE7"/>
        </patternFill>
      </fill>
    </dxf>
    <dxf>
      <fill>
        <patternFill>
          <bgColor rgb="FFFF99FF"/>
        </patternFill>
      </fill>
    </dxf>
    <dxf>
      <fill>
        <patternFill>
          <bgColor rgb="FFFF99CC"/>
        </patternFill>
      </fill>
    </dxf>
    <dxf>
      <font>
        <condense val="0"/>
        <extend val="0"/>
        <color indexed="12"/>
      </font>
    </dxf>
    <dxf>
      <font>
        <condense val="0"/>
        <extend val="0"/>
        <color indexed="13"/>
      </font>
    </dxf>
    <dxf>
      <font>
        <condense val="0"/>
        <extend val="0"/>
        <color indexed="12"/>
      </font>
    </dxf>
    <dxf>
      <font>
        <condense val="0"/>
        <extend val="0"/>
        <color indexed="13"/>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ndense val="0"/>
        <extend val="0"/>
        <color indexed="12"/>
      </font>
    </dxf>
    <dxf>
      <font>
        <condense val="0"/>
        <extend val="0"/>
        <color indexed="13"/>
      </font>
    </dxf>
    <dxf>
      <font>
        <condense val="0"/>
        <extend val="0"/>
        <color indexed="12"/>
      </font>
    </dxf>
    <dxf>
      <font>
        <condense val="0"/>
        <extend val="0"/>
        <color indexed="13"/>
      </font>
    </dxf>
    <dxf>
      <fill>
        <patternFill patternType="solid">
          <fgColor rgb="FFFF99FF"/>
          <bgColor rgb="FFFF99FF"/>
        </patternFill>
      </fill>
    </dxf>
    <dxf>
      <fill>
        <patternFill>
          <bgColor rgb="FFFF99CC"/>
        </patternFill>
      </fill>
    </dxf>
    <dxf>
      <fill>
        <patternFill>
          <bgColor indexed="45"/>
        </patternFill>
      </fill>
    </dxf>
    <dxf>
      <fill>
        <patternFill>
          <bgColor rgb="FFFF99CC"/>
        </patternFill>
      </fill>
    </dxf>
    <dxf>
      <font>
        <condense val="0"/>
        <extend val="0"/>
        <color indexed="12"/>
      </font>
    </dxf>
    <dxf>
      <font>
        <condense val="0"/>
        <extend val="0"/>
        <color indexed="13"/>
      </font>
    </dxf>
  </dxfs>
  <tableStyles count="0" defaultTableStyle="TableStyleMedium9" defaultPivotStyle="PivotStyleLight16"/>
  <colors>
    <mruColors>
      <color rgb="FFFC8EE7"/>
      <color rgb="FFFF66CC"/>
      <color rgb="FFFF99CC"/>
      <color rgb="FFFF99FF"/>
      <color rgb="FFFF33CC"/>
      <color rgb="FF66FF33"/>
      <color rgb="FFFF33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2198</xdr:colOff>
      <xdr:row>20</xdr:row>
      <xdr:rowOff>95249</xdr:rowOff>
    </xdr:from>
    <xdr:to>
      <xdr:col>34</xdr:col>
      <xdr:colOff>447674</xdr:colOff>
      <xdr:row>31</xdr:row>
      <xdr:rowOff>21980</xdr:rowOff>
    </xdr:to>
    <xdr:sp macro="" textlink="">
      <xdr:nvSpPr>
        <xdr:cNvPr id="2" name="Rectangle 563">
          <a:extLst>
            <a:ext uri="{FF2B5EF4-FFF2-40B4-BE49-F238E27FC236}">
              <a16:creationId xmlns:a16="http://schemas.microsoft.com/office/drawing/2014/main" id="{00000000-0008-0000-0000-000002000000}"/>
            </a:ext>
          </a:extLst>
        </xdr:cNvPr>
        <xdr:cNvSpPr>
          <a:spLocks noChangeArrowheads="1"/>
        </xdr:cNvSpPr>
      </xdr:nvSpPr>
      <xdr:spPr bwMode="auto">
        <a:xfrm>
          <a:off x="9565298" y="4838699"/>
          <a:ext cx="4360251" cy="1869831"/>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ＪＳ明朝"/>
              <a:ea typeface="ＪＳ明朝"/>
            </a:rPr>
            <a:t>注意</a:t>
          </a:r>
        </a:p>
        <a:p>
          <a:pPr algn="l" rtl="1">
            <a:defRPr sz="1000"/>
          </a:pPr>
          <a:r>
            <a:rPr lang="ja-JP" altLang="en-US" sz="1100" b="0" i="0" strike="noStrike">
              <a:solidFill>
                <a:srgbClr val="000000"/>
              </a:solidFill>
              <a:latin typeface="ＪＳ明朝"/>
              <a:ea typeface="ＪＳ明朝"/>
            </a:rPr>
            <a:t>　月別指導計画に記入すると、下記の指導時間が集計されます。</a:t>
          </a:r>
        </a:p>
        <a:p>
          <a:pPr algn="l" rtl="1">
            <a:lnSpc>
              <a:spcPts val="1300"/>
            </a:lnSpc>
            <a:defRPr sz="1000"/>
          </a:pPr>
          <a:r>
            <a:rPr lang="ja-JP" altLang="en-US" sz="1100" b="0" i="0" strike="noStrike">
              <a:solidFill>
                <a:srgbClr val="000000"/>
              </a:solidFill>
              <a:latin typeface="ＪＳ明朝"/>
              <a:ea typeface="ＪＳ明朝"/>
            </a:rPr>
            <a:t>　以下の行は、集計のために関数が入力してありますので、行を増やすときは、</a:t>
          </a:r>
          <a:r>
            <a:rPr lang="ja-JP" altLang="en-US" sz="1100" b="1" i="0" strike="noStrike">
              <a:solidFill>
                <a:srgbClr val="0000FF"/>
              </a:solidFill>
              <a:latin typeface="ＪＳ明朝"/>
              <a:ea typeface="ＪＳ明朝"/>
            </a:rPr>
            <a:t>行をコピー</a:t>
          </a:r>
          <a:r>
            <a:rPr lang="ja-JP" altLang="en-US" sz="1100" b="0" i="0" strike="noStrike">
              <a:solidFill>
                <a:srgbClr val="000000"/>
              </a:solidFill>
              <a:latin typeface="ＪＳ明朝"/>
              <a:ea typeface="ＪＳ明朝"/>
            </a:rPr>
            <a:t>して</a:t>
          </a:r>
          <a:r>
            <a:rPr lang="ja-JP" altLang="en-US" sz="1100" b="1" i="0" strike="noStrike">
              <a:solidFill>
                <a:srgbClr val="0000FF"/>
              </a:solidFill>
              <a:latin typeface="ＪＳ明朝"/>
              <a:ea typeface="ＪＳ明朝"/>
            </a:rPr>
            <a:t>「コピーしたセルの挿入」をクリック</a:t>
          </a:r>
          <a:r>
            <a:rPr lang="ja-JP" altLang="en-US" sz="1100" b="0" i="0" strike="noStrike">
              <a:solidFill>
                <a:srgbClr val="000000"/>
              </a:solidFill>
              <a:latin typeface="ＪＳ明朝"/>
              <a:ea typeface="ＪＳ明朝"/>
            </a:rPr>
            <a:t>してください。</a:t>
          </a:r>
          <a:endParaRPr lang="en-US" altLang="ja-JP" sz="1100" b="0" i="0" strike="noStrike">
            <a:solidFill>
              <a:srgbClr val="000000"/>
            </a:solidFill>
            <a:latin typeface="ＪＳ明朝"/>
            <a:ea typeface="ＪＳ明朝"/>
          </a:endParaRPr>
        </a:p>
        <a:p>
          <a:pPr algn="l" rtl="1">
            <a:lnSpc>
              <a:spcPts val="1300"/>
            </a:lnSpc>
            <a:defRPr sz="1000"/>
          </a:pPr>
          <a:r>
            <a:rPr lang="ja-JP" altLang="en-US" sz="1100" b="0" i="0" strike="noStrike">
              <a:solidFill>
                <a:srgbClr val="000000"/>
              </a:solidFill>
              <a:latin typeface="ＪＳ明朝"/>
              <a:ea typeface="ＪＳ明朝"/>
            </a:rPr>
            <a:t>　単純に行挿入をしますと時数が正しく集計されない場合があります</a:t>
          </a:r>
          <a:r>
            <a:rPr lang="en-US" altLang="ja-JP" sz="1100" b="0" i="0" strike="noStrike">
              <a:solidFill>
                <a:srgbClr val="000000"/>
              </a:solidFill>
              <a:latin typeface="ＪＳ明朝"/>
              <a:ea typeface="ＪＳ明朝"/>
            </a:rPr>
            <a:t>(</a:t>
          </a:r>
          <a:r>
            <a:rPr lang="ja-JP" altLang="en-US" sz="1100" b="0" i="0" strike="noStrike">
              <a:solidFill>
                <a:srgbClr val="000000"/>
              </a:solidFill>
              <a:latin typeface="ＪＳ明朝"/>
              <a:ea typeface="ＪＳ明朝"/>
            </a:rPr>
            <a:t>行を減らす際は、行を指定して削除をします</a:t>
          </a:r>
          <a:r>
            <a:rPr lang="en-US" altLang="ja-JP" sz="1100" b="0" i="0" strike="noStrike">
              <a:solidFill>
                <a:srgbClr val="000000"/>
              </a:solidFill>
              <a:latin typeface="ＪＳ明朝"/>
              <a:ea typeface="ＪＳ明朝"/>
            </a:rPr>
            <a:t>)</a:t>
          </a:r>
          <a:r>
            <a:rPr lang="ja-JP" altLang="en-US" sz="1100" b="0" i="0" strike="noStrike">
              <a:solidFill>
                <a:srgbClr val="000000"/>
              </a:solidFill>
              <a:latin typeface="ＪＳ明朝"/>
              <a:ea typeface="ＪＳ明朝"/>
            </a:rPr>
            <a:t>。</a:t>
          </a:r>
          <a:endParaRPr lang="en-US" altLang="ja-JP" sz="1100" b="0" i="0" strike="noStrike">
            <a:solidFill>
              <a:srgbClr val="000000"/>
            </a:solidFill>
            <a:latin typeface="ＪＳ明朝"/>
            <a:ea typeface="ＪＳ明朝"/>
          </a:endParaRPr>
        </a:p>
        <a:p>
          <a:pPr algn="l" rtl="1">
            <a:lnSpc>
              <a:spcPts val="1300"/>
            </a:lnSpc>
            <a:defRPr sz="1000"/>
          </a:pPr>
          <a:r>
            <a:rPr lang="ja-JP" altLang="en-US" sz="1100" b="0" i="0">
              <a:effectLst/>
              <a:latin typeface="+mn-lt"/>
              <a:ea typeface="+mn-ea"/>
              <a:cs typeface="+mn-cs"/>
            </a:rPr>
            <a:t>　</a:t>
          </a:r>
          <a:r>
            <a:rPr lang="ja-JP" altLang="ja-JP" sz="1100" b="0" i="0">
              <a:effectLst/>
              <a:latin typeface="+mn-lt"/>
              <a:ea typeface="+mn-ea"/>
              <a:cs typeface="+mn-cs"/>
            </a:rPr>
            <a:t>なお、（２）各領域の指導時間計画の表の関数は削除しないよう、ご注意ください</a:t>
          </a:r>
          <a:r>
            <a:rPr lang="ja-JP" altLang="en-US" sz="1100" b="0" i="0">
              <a:effectLst/>
              <a:latin typeface="+mn-lt"/>
              <a:ea typeface="+mn-ea"/>
              <a:cs typeface="+mn-cs"/>
            </a:rPr>
            <a:t>。</a:t>
          </a:r>
          <a:endParaRPr lang="en-US" altLang="ja-JP" sz="1100" b="0" i="0">
            <a:effectLst/>
            <a:latin typeface="+mn-lt"/>
            <a:ea typeface="+mn-ea"/>
            <a:cs typeface="+mn-cs"/>
          </a:endParaRPr>
        </a:p>
        <a:p>
          <a:pPr algn="l" rtl="1">
            <a:lnSpc>
              <a:spcPts val="1300"/>
            </a:lnSpc>
            <a:defRPr sz="1000"/>
          </a:pPr>
          <a:r>
            <a:rPr lang="ja-JP" altLang="en-US" sz="1100" b="0" i="0">
              <a:effectLst/>
              <a:latin typeface="+mn-lt"/>
              <a:ea typeface="+mn-ea"/>
              <a:cs typeface="+mn-cs"/>
            </a:rPr>
            <a:t>　</a:t>
          </a:r>
          <a:r>
            <a:rPr lang="ja-JP" altLang="ja-JP" sz="1100" b="0" i="0">
              <a:effectLst/>
              <a:latin typeface="+mn-lt"/>
              <a:ea typeface="+mn-ea"/>
              <a:cs typeface="+mn-cs"/>
            </a:rPr>
            <a:t>また、指導項目については、右のシートからコピーして貼り付けていただいても結構です。</a:t>
          </a:r>
          <a:endParaRPr lang="ja-JP" altLang="ja-JP">
            <a:effectLst/>
          </a:endParaRPr>
        </a:p>
        <a:p>
          <a:pPr algn="l" rtl="1">
            <a:lnSpc>
              <a:spcPts val="1300"/>
            </a:lnSpc>
            <a:defRPr sz="1000"/>
          </a:pPr>
          <a:endParaRPr lang="en-US" altLang="ja-JP" sz="1100" b="0" i="0" strike="noStrike">
            <a:solidFill>
              <a:srgbClr val="000000"/>
            </a:solidFill>
            <a:latin typeface="ＪＳ明朝"/>
            <a:ea typeface="ＪＳ明朝"/>
          </a:endParaRPr>
        </a:p>
      </xdr:txBody>
    </xdr:sp>
    <xdr:clientData/>
  </xdr:twoCellAnchor>
  <xdr:twoCellAnchor>
    <xdr:from>
      <xdr:col>21</xdr:col>
      <xdr:colOff>325314</xdr:colOff>
      <xdr:row>181</xdr:row>
      <xdr:rowOff>123826</xdr:rowOff>
    </xdr:from>
    <xdr:to>
      <xdr:col>27</xdr:col>
      <xdr:colOff>419099</xdr:colOff>
      <xdr:row>197</xdr:row>
      <xdr:rowOff>76200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021514" y="35833051"/>
          <a:ext cx="1960685" cy="34575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指導計画書の指導領域等に入力すると、左の集計表に反映されます。</a:t>
          </a:r>
          <a:endParaRPr kumimoji="1" lang="en-US" altLang="ja-JP" sz="1100"/>
        </a:p>
        <a:p>
          <a:endParaRPr kumimoji="1" lang="en-US" altLang="ja-JP" sz="1100"/>
        </a:p>
        <a:p>
          <a:r>
            <a:rPr kumimoji="1" lang="ja-JP" altLang="en-US" sz="1100"/>
            <a:t>初任者時間（必須＋選択）の合計が、</a:t>
          </a:r>
          <a:endParaRPr kumimoji="1" lang="en-US" altLang="ja-JP" sz="1100"/>
        </a:p>
        <a:p>
          <a:r>
            <a:rPr kumimoji="1" lang="ja-JP" altLang="en-US" sz="1100"/>
            <a:t>研修コーディネーター及びメンターチーム等の指導時間の合計に等しくなります。</a:t>
          </a:r>
          <a:endParaRPr kumimoji="1" lang="en-US" altLang="ja-JP" sz="1100"/>
        </a:p>
        <a:p>
          <a:endParaRPr kumimoji="1" lang="en-US" altLang="ja-JP" sz="1100"/>
        </a:p>
        <a:p>
          <a:r>
            <a:rPr kumimoji="1" lang="ja-JP" altLang="en-US" sz="1100"/>
            <a:t>各領域の必須項目について、最低限必要な研修時間を満たすと、黄色の塗りつぶしが消えます。</a:t>
          </a:r>
          <a:endParaRPr kumimoji="1" lang="en-US" altLang="ja-JP" sz="1100"/>
        </a:p>
        <a:p>
          <a:endParaRPr kumimoji="1" lang="en-US" altLang="ja-JP" sz="1100"/>
        </a:p>
        <a:p>
          <a:r>
            <a:rPr kumimoji="1" lang="ja-JP" altLang="en-US" sz="1100"/>
            <a:t>最低必要な時間を満たすと、合計のピンク色の塗りつぶしが消えます。</a:t>
          </a:r>
          <a:endParaRPr kumimoji="1" lang="en-US" altLang="ja-JP" sz="1100"/>
        </a:p>
        <a:p>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304800</xdr:colOff>
      <xdr:row>14</xdr:row>
      <xdr:rowOff>49531</xdr:rowOff>
    </xdr:from>
    <xdr:to>
      <xdr:col>34</xdr:col>
      <xdr:colOff>316230</xdr:colOff>
      <xdr:row>27</xdr:row>
      <xdr:rowOff>47625</xdr:rowOff>
    </xdr:to>
    <xdr:sp macro="" textlink="">
      <xdr:nvSpPr>
        <xdr:cNvPr id="2" name="Rectangle 563">
          <a:extLst>
            <a:ext uri="{FF2B5EF4-FFF2-40B4-BE49-F238E27FC236}">
              <a16:creationId xmlns:a16="http://schemas.microsoft.com/office/drawing/2014/main" id="{00000000-0008-0000-0100-000002000000}"/>
            </a:ext>
          </a:extLst>
        </xdr:cNvPr>
        <xdr:cNvSpPr>
          <a:spLocks noChangeArrowheads="1"/>
        </xdr:cNvSpPr>
      </xdr:nvSpPr>
      <xdr:spPr bwMode="auto">
        <a:xfrm>
          <a:off x="9953625" y="2630806"/>
          <a:ext cx="3278505" cy="2455544"/>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r>
            <a:rPr lang="ja-JP" altLang="en-US" sz="1100" b="0" i="0">
              <a:effectLst/>
              <a:latin typeface="+mn-lt"/>
              <a:ea typeface="+mn-ea"/>
              <a:cs typeface="+mn-cs"/>
            </a:rPr>
            <a:t>注意</a:t>
          </a:r>
          <a:endParaRPr lang="en-US" altLang="ja-JP" sz="1100" b="0" i="0">
            <a:effectLst/>
            <a:latin typeface="+mn-lt"/>
            <a:ea typeface="+mn-ea"/>
            <a:cs typeface="+mn-cs"/>
          </a:endParaRPr>
        </a:p>
        <a:p>
          <a:pPr algn="l" rtl="1"/>
          <a:r>
            <a:rPr lang="ja-JP" altLang="en-US" sz="1100" b="0" i="0">
              <a:effectLst/>
              <a:latin typeface="+mn-lt"/>
              <a:ea typeface="+mn-ea"/>
              <a:cs typeface="+mn-cs"/>
            </a:rPr>
            <a:t>　</a:t>
          </a:r>
          <a:r>
            <a:rPr lang="ja-JP" altLang="ja-JP" sz="1100" b="0" i="0">
              <a:effectLst/>
              <a:latin typeface="+mn-lt"/>
              <a:ea typeface="+mn-ea"/>
              <a:cs typeface="+mn-cs"/>
            </a:rPr>
            <a:t>月別指導計画に記入すると、下記の指導時間が集計されます。</a:t>
          </a:r>
          <a:endParaRPr lang="ja-JP" altLang="ja-JP">
            <a:effectLst/>
          </a:endParaRPr>
        </a:p>
        <a:p>
          <a:pPr algn="l" rtl="1"/>
          <a:r>
            <a:rPr lang="ja-JP" altLang="en-US" sz="1100" b="0" i="0">
              <a:effectLst/>
              <a:latin typeface="+mn-lt"/>
              <a:ea typeface="+mn-ea"/>
              <a:cs typeface="+mn-cs"/>
            </a:rPr>
            <a:t>　</a:t>
          </a:r>
          <a:r>
            <a:rPr lang="ja-JP" altLang="ja-JP" sz="1100" b="0" i="0">
              <a:effectLst/>
              <a:latin typeface="+mn-lt"/>
              <a:ea typeface="+mn-ea"/>
              <a:cs typeface="+mn-cs"/>
            </a:rPr>
            <a:t>以下の行は、集計のために関数が入力してありますので、行を増やすときは、</a:t>
          </a:r>
          <a:r>
            <a:rPr lang="ja-JP" altLang="ja-JP" sz="1100" b="1" i="0">
              <a:solidFill>
                <a:srgbClr val="FF0000"/>
              </a:solidFill>
              <a:effectLst/>
              <a:latin typeface="+mn-lt"/>
              <a:ea typeface="+mn-ea"/>
              <a:cs typeface="+mn-cs"/>
            </a:rPr>
            <a:t>行をコピー</a:t>
          </a:r>
          <a:r>
            <a:rPr lang="ja-JP" altLang="ja-JP" sz="1100" b="0" i="0">
              <a:effectLst/>
              <a:latin typeface="+mn-lt"/>
              <a:ea typeface="+mn-ea"/>
              <a:cs typeface="+mn-cs"/>
            </a:rPr>
            <a:t>して</a:t>
          </a:r>
          <a:r>
            <a:rPr lang="ja-JP" altLang="ja-JP" sz="1100" b="1" i="0">
              <a:solidFill>
                <a:srgbClr val="FF0000"/>
              </a:solidFill>
              <a:effectLst/>
              <a:latin typeface="+mn-lt"/>
              <a:ea typeface="+mn-ea"/>
              <a:cs typeface="+mn-cs"/>
            </a:rPr>
            <a:t>「コピーしたセルの挿入」をクリック</a:t>
          </a:r>
          <a:r>
            <a:rPr lang="ja-JP" altLang="ja-JP" sz="1100" b="0" i="0">
              <a:effectLst/>
              <a:latin typeface="+mn-lt"/>
              <a:ea typeface="+mn-ea"/>
              <a:cs typeface="+mn-cs"/>
            </a:rPr>
            <a:t>してください。</a:t>
          </a:r>
          <a:endParaRPr lang="ja-JP" altLang="ja-JP">
            <a:effectLst/>
          </a:endParaRPr>
        </a:p>
        <a:p>
          <a:pPr algn="l" rtl="1"/>
          <a:r>
            <a:rPr lang="ja-JP" altLang="en-US" sz="1100" b="0" i="0">
              <a:effectLst/>
              <a:latin typeface="+mn-lt"/>
              <a:ea typeface="+mn-ea"/>
              <a:cs typeface="+mn-cs"/>
            </a:rPr>
            <a:t>　</a:t>
          </a:r>
          <a:r>
            <a:rPr lang="ja-JP" altLang="ja-JP" sz="1100" b="0" i="0">
              <a:effectLst/>
              <a:latin typeface="+mn-lt"/>
              <a:ea typeface="+mn-ea"/>
              <a:cs typeface="+mn-cs"/>
            </a:rPr>
            <a:t>単純に行挿入をしますと時数が正しく集計されない場合があります</a:t>
          </a:r>
          <a:r>
            <a:rPr lang="ja-JP" altLang="en-US" sz="1100" b="0" i="0">
              <a:effectLst/>
              <a:latin typeface="+mn-lt"/>
              <a:ea typeface="+mn-ea"/>
              <a:cs typeface="+mn-cs"/>
            </a:rPr>
            <a:t>（</a:t>
          </a:r>
          <a:r>
            <a:rPr lang="ja-JP" altLang="ja-JP" sz="1100" b="0" i="0">
              <a:effectLst/>
              <a:latin typeface="+mn-lt"/>
              <a:ea typeface="+mn-ea"/>
              <a:cs typeface="+mn-cs"/>
            </a:rPr>
            <a:t>行を減らす際は、行を指定して削除をします</a:t>
          </a:r>
          <a:r>
            <a:rPr lang="ja-JP" altLang="en-US" sz="1100" b="0" i="0">
              <a:effectLst/>
              <a:latin typeface="+mn-lt"/>
              <a:ea typeface="+mn-ea"/>
              <a:cs typeface="+mn-cs"/>
            </a:rPr>
            <a:t>）</a:t>
          </a:r>
          <a:r>
            <a:rPr lang="ja-JP" altLang="ja-JP" sz="1100" b="0" i="0">
              <a:effectLst/>
              <a:latin typeface="+mn-lt"/>
              <a:ea typeface="+mn-ea"/>
              <a:cs typeface="+mn-cs"/>
            </a:rPr>
            <a:t>。</a:t>
          </a:r>
          <a:endParaRPr lang="en-US" altLang="ja-JP" sz="1100" b="0" i="0">
            <a:effectLst/>
            <a:latin typeface="+mn-lt"/>
            <a:ea typeface="+mn-ea"/>
            <a:cs typeface="+mn-cs"/>
          </a:endParaRPr>
        </a:p>
        <a:p>
          <a:pPr algn="l" rtl="1"/>
          <a:r>
            <a:rPr lang="ja-JP" altLang="en-US" sz="1100" b="0" i="0">
              <a:effectLst/>
              <a:latin typeface="+mn-lt"/>
              <a:ea typeface="+mn-ea"/>
              <a:cs typeface="+mn-cs"/>
            </a:rPr>
            <a:t>　　</a:t>
          </a:r>
          <a:r>
            <a:rPr lang="ja-JP" altLang="ja-JP" sz="1100" b="0" i="0">
              <a:effectLst/>
              <a:latin typeface="+mn-lt"/>
              <a:ea typeface="+mn-ea"/>
              <a:cs typeface="+mn-cs"/>
            </a:rPr>
            <a:t>なお、（２）各領域の指導時間計画の表の関数は削除しないよう、ご注意ください。</a:t>
          </a:r>
          <a:endParaRPr lang="ja-JP" altLang="ja-JP">
            <a:effectLst/>
          </a:endParaRPr>
        </a:p>
        <a:p>
          <a:pPr algn="l" rtl="1"/>
          <a:r>
            <a:rPr lang="ja-JP" altLang="ja-JP" sz="1100" b="0" i="0">
              <a:effectLst/>
              <a:latin typeface="+mn-lt"/>
              <a:ea typeface="+mn-ea"/>
              <a:cs typeface="+mn-cs"/>
            </a:rPr>
            <a:t>　また、指導項目については、右のシートからコピーして貼り付けていただいても結構です。</a:t>
          </a:r>
          <a:endParaRPr lang="ja-JP" altLang="ja-JP">
            <a:effectLst/>
          </a:endParaRPr>
        </a:p>
        <a:p>
          <a:pPr algn="l" rtl="1">
            <a:lnSpc>
              <a:spcPts val="1300"/>
            </a:lnSpc>
            <a:defRPr sz="1000"/>
          </a:pPr>
          <a:endParaRPr lang="en-US" altLang="ja-JP" sz="1100" b="0" i="0" strike="noStrike">
            <a:solidFill>
              <a:srgbClr val="000000"/>
            </a:solidFill>
            <a:latin typeface="ＪＳ明朝"/>
            <a:ea typeface="ＪＳ明朝"/>
          </a:endParaRPr>
        </a:p>
      </xdr:txBody>
    </xdr:sp>
    <xdr:clientData/>
  </xdr:twoCellAnchor>
  <xdr:twoCellAnchor>
    <xdr:from>
      <xdr:col>23</xdr:col>
      <xdr:colOff>361950</xdr:colOff>
      <xdr:row>163</xdr:row>
      <xdr:rowOff>76200</xdr:rowOff>
    </xdr:from>
    <xdr:to>
      <xdr:col>26</xdr:col>
      <xdr:colOff>638175</xdr:colOff>
      <xdr:row>179</xdr:row>
      <xdr:rowOff>76199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9505950" y="31422975"/>
          <a:ext cx="1885950" cy="375284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指導報告書の指導領域等に入力すると、左の集計表に反映されます。</a:t>
          </a:r>
          <a:endParaRPr kumimoji="1" lang="en-US" altLang="ja-JP" sz="1100"/>
        </a:p>
        <a:p>
          <a:endParaRPr kumimoji="1" lang="en-US" altLang="ja-JP" sz="1100"/>
        </a:p>
        <a:p>
          <a:r>
            <a:rPr kumimoji="1" lang="ja-JP" altLang="en-US" sz="1100"/>
            <a:t>初任者時間（必須＋選択）の合計が、</a:t>
          </a:r>
          <a:endParaRPr kumimoji="1" lang="en-US" altLang="ja-JP" sz="1100"/>
        </a:p>
        <a:p>
          <a:r>
            <a:rPr kumimoji="1" lang="ja-JP" altLang="en-US" sz="1100"/>
            <a:t>研修コーディネーター及びメンターチーム等の指導時間合計に等しくなります。</a:t>
          </a:r>
          <a:endParaRPr kumimoji="1" lang="en-US" altLang="ja-JP" sz="1100"/>
        </a:p>
        <a:p>
          <a:endParaRPr kumimoji="1" lang="en-US" altLang="ja-JP" sz="1100"/>
        </a:p>
        <a:p>
          <a:r>
            <a:rPr kumimoji="1" lang="ja-JP" altLang="en-US" sz="1100"/>
            <a:t>各領域の必須項目について、最低限必要な研修時間を満たすと、黄色の塗りつぶしが消えます。</a:t>
          </a:r>
          <a:endParaRPr kumimoji="1" lang="en-US" altLang="ja-JP" sz="1100"/>
        </a:p>
        <a:p>
          <a:endParaRPr kumimoji="1" lang="en-US" altLang="ja-JP" sz="1100"/>
        </a:p>
        <a:p>
          <a:r>
            <a:rPr kumimoji="1" lang="ja-JP" altLang="en-US" sz="1100"/>
            <a:t>最低必要な時間を満たすと、合計のピンク色の塗りつぶしが消えます。</a:t>
          </a:r>
          <a:endParaRPr kumimoji="1" lang="en-US" altLang="ja-JP" sz="1100"/>
        </a:p>
        <a:p>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AJ201"/>
  <sheetViews>
    <sheetView view="pageBreakPreview" topLeftCell="A179" zoomScale="110" zoomScaleNormal="100" zoomScaleSheetLayoutView="110" workbookViewId="0">
      <selection activeCell="Z26" sqref="Z26"/>
    </sheetView>
  </sheetViews>
  <sheetFormatPr defaultColWidth="9" defaultRowHeight="12"/>
  <cols>
    <col min="1" max="1" width="2.33203125" style="2" customWidth="1"/>
    <col min="2" max="2" width="4.6640625" style="1" customWidth="1"/>
    <col min="3" max="3" width="3.33203125" style="1" customWidth="1"/>
    <col min="4" max="4" width="5" style="1" customWidth="1"/>
    <col min="5" max="6" width="4.44140625" style="1" bestFit="1" customWidth="1"/>
    <col min="7" max="7" width="3.33203125" style="1" customWidth="1"/>
    <col min="8" max="8" width="2.21875" style="1" customWidth="1"/>
    <col min="9" max="11" width="5.6640625" style="1" customWidth="1"/>
    <col min="12" max="12" width="6.6640625" style="1" customWidth="1"/>
    <col min="13" max="13" width="7.109375" style="1" customWidth="1"/>
    <col min="14" max="15" width="4.44140625" style="1" bestFit="1" customWidth="1"/>
    <col min="16" max="17" width="5.6640625" style="1" customWidth="1"/>
    <col min="18" max="18" width="3.33203125" style="1" customWidth="1"/>
    <col min="19" max="19" width="8.88671875" style="1" customWidth="1"/>
    <col min="20" max="20" width="2.21875" style="1" customWidth="1"/>
    <col min="21" max="21" width="5.6640625" style="1" customWidth="1"/>
    <col min="22" max="22" width="7.44140625" style="1" customWidth="1"/>
    <col min="23" max="23" width="6.77734375" style="17" customWidth="1"/>
    <col min="24" max="24" width="2.33203125" style="17" customWidth="1"/>
    <col min="25" max="25" width="2.6640625" style="17" customWidth="1"/>
    <col min="26" max="27" width="2.6640625" style="1" customWidth="1"/>
    <col min="28" max="28" width="5.6640625" style="1" customWidth="1"/>
    <col min="29" max="35" width="7.6640625" style="1" customWidth="1"/>
    <col min="36" max="36" width="4.6640625" style="1" customWidth="1"/>
    <col min="37" max="16384" width="9" style="1"/>
  </cols>
  <sheetData>
    <row r="1" spans="2:25" ht="24" customHeight="1">
      <c r="C1" s="16" t="s">
        <v>75</v>
      </c>
    </row>
    <row r="2" spans="2:25">
      <c r="B2" s="1" t="s">
        <v>76</v>
      </c>
    </row>
    <row r="3" spans="2:25" ht="16.2">
      <c r="B3" s="209" t="s">
        <v>440</v>
      </c>
      <c r="C3" s="209"/>
      <c r="D3" s="209"/>
      <c r="E3" s="209"/>
      <c r="F3" s="209"/>
      <c r="G3" s="209"/>
      <c r="H3" s="209"/>
      <c r="I3" s="209"/>
      <c r="J3" s="209"/>
      <c r="K3" s="209"/>
      <c r="L3" s="209"/>
      <c r="M3" s="209"/>
      <c r="N3" s="209"/>
      <c r="O3" s="209"/>
      <c r="P3" s="209"/>
      <c r="Q3" s="209"/>
      <c r="R3" s="209"/>
      <c r="S3" s="209"/>
      <c r="T3" s="209"/>
      <c r="U3" s="209"/>
    </row>
    <row r="4" spans="2:25" ht="16.2">
      <c r="B4" s="210" t="s">
        <v>62</v>
      </c>
      <c r="C4" s="210"/>
      <c r="D4" s="210"/>
      <c r="E4" s="210"/>
      <c r="F4" s="210"/>
      <c r="G4" s="210"/>
      <c r="H4" s="210"/>
      <c r="I4" s="210"/>
      <c r="J4" s="210"/>
      <c r="K4" s="210"/>
      <c r="L4" s="210"/>
      <c r="M4" s="210"/>
      <c r="N4" s="210"/>
      <c r="O4" s="210"/>
      <c r="P4" s="210"/>
      <c r="Q4" s="210"/>
      <c r="R4" s="210"/>
      <c r="S4" s="210"/>
      <c r="T4" s="210"/>
      <c r="U4" s="210"/>
      <c r="W4" s="18" t="s">
        <v>8</v>
      </c>
      <c r="X4" s="18" t="s">
        <v>17</v>
      </c>
      <c r="Y4" s="18" t="s">
        <v>10</v>
      </c>
    </row>
    <row r="5" spans="2:25" ht="12" customHeight="1">
      <c r="B5" s="114"/>
      <c r="C5" s="114"/>
      <c r="D5" s="114"/>
      <c r="E5" s="114"/>
      <c r="F5" s="114"/>
      <c r="G5" s="114"/>
      <c r="H5" s="114"/>
      <c r="I5" s="114"/>
      <c r="J5" s="114"/>
      <c r="K5" s="114"/>
      <c r="L5" s="114"/>
      <c r="M5" s="114"/>
      <c r="N5" s="114"/>
      <c r="O5" s="114"/>
      <c r="P5" s="114"/>
      <c r="Q5" s="114"/>
      <c r="R5" s="114"/>
      <c r="S5" s="114"/>
      <c r="T5" s="114"/>
      <c r="U5" s="114"/>
      <c r="W5" s="18" t="s">
        <v>27</v>
      </c>
      <c r="X5" s="18" t="s">
        <v>28</v>
      </c>
      <c r="Y5" s="19"/>
    </row>
    <row r="6" spans="2:25" ht="15" customHeight="1">
      <c r="J6" s="1" t="s">
        <v>0</v>
      </c>
      <c r="M6" s="207"/>
      <c r="N6" s="207"/>
      <c r="O6" s="207"/>
      <c r="P6" s="207"/>
      <c r="Q6" s="207"/>
      <c r="R6" s="8"/>
      <c r="S6" s="8"/>
      <c r="T6" s="8"/>
      <c r="U6" s="8"/>
      <c r="W6" s="18" t="s">
        <v>29</v>
      </c>
      <c r="X6" s="20" t="s">
        <v>30</v>
      </c>
      <c r="Y6" s="19" t="s">
        <v>79</v>
      </c>
    </row>
    <row r="7" spans="2:25" ht="15" customHeight="1">
      <c r="J7" s="1" t="s">
        <v>1</v>
      </c>
      <c r="M7" s="208"/>
      <c r="N7" s="208"/>
      <c r="O7" s="208"/>
      <c r="P7" s="208"/>
      <c r="Q7" s="208"/>
      <c r="R7" s="8"/>
      <c r="S7" s="8"/>
      <c r="T7" s="8"/>
      <c r="U7" s="117"/>
      <c r="W7" s="18" t="s">
        <v>31</v>
      </c>
      <c r="X7" s="18"/>
      <c r="Y7" s="19" t="s">
        <v>80</v>
      </c>
    </row>
    <row r="8" spans="2:25" ht="15" customHeight="1">
      <c r="J8" s="10" t="s">
        <v>77</v>
      </c>
      <c r="K8" s="10"/>
      <c r="L8" s="10"/>
      <c r="M8" s="208"/>
      <c r="N8" s="208"/>
      <c r="O8" s="208"/>
      <c r="P8" s="208"/>
      <c r="Q8" s="208"/>
      <c r="R8" s="8"/>
      <c r="S8" s="8"/>
      <c r="T8" s="8"/>
      <c r="U8" s="8"/>
      <c r="W8" s="18" t="s">
        <v>32</v>
      </c>
      <c r="X8" s="18"/>
      <c r="Y8" s="19" t="s">
        <v>18</v>
      </c>
    </row>
    <row r="9" spans="2:25" ht="15" customHeight="1">
      <c r="J9" s="10" t="s">
        <v>78</v>
      </c>
      <c r="M9" s="208"/>
      <c r="N9" s="208"/>
      <c r="O9" s="208"/>
      <c r="P9" s="208"/>
      <c r="Q9" s="208"/>
      <c r="R9" s="8"/>
      <c r="S9" s="8"/>
      <c r="T9" s="8"/>
      <c r="U9" s="8"/>
      <c r="W9" s="18" t="s">
        <v>33</v>
      </c>
      <c r="X9" s="18"/>
      <c r="Y9" s="19" t="s">
        <v>19</v>
      </c>
    </row>
    <row r="10" spans="2:25" ht="15" customHeight="1">
      <c r="J10" s="1" t="s">
        <v>2</v>
      </c>
      <c r="M10" s="208"/>
      <c r="N10" s="208"/>
      <c r="O10" s="208"/>
      <c r="P10" s="208"/>
      <c r="Q10" s="208"/>
      <c r="R10" s="8"/>
      <c r="S10" s="8"/>
      <c r="T10" s="8"/>
      <c r="U10" s="8"/>
      <c r="W10" s="18" t="s">
        <v>34</v>
      </c>
      <c r="X10" s="18"/>
      <c r="Y10" s="19" t="s">
        <v>68</v>
      </c>
    </row>
    <row r="11" spans="2:25" ht="9.75" customHeight="1">
      <c r="W11" s="18" t="s">
        <v>35</v>
      </c>
      <c r="X11" s="18"/>
      <c r="Y11" s="19" t="s">
        <v>20</v>
      </c>
    </row>
    <row r="12" spans="2:25">
      <c r="B12" s="1" t="s">
        <v>3</v>
      </c>
      <c r="V12" s="18"/>
      <c r="W12" s="18"/>
      <c r="X12" s="18"/>
      <c r="Y12" s="19" t="s">
        <v>21</v>
      </c>
    </row>
    <row r="13" spans="2:25" ht="28.5" customHeight="1">
      <c r="B13" s="6" t="s">
        <v>36</v>
      </c>
      <c r="C13" s="212"/>
      <c r="D13" s="212"/>
      <c r="E13" s="212"/>
      <c r="F13" s="212"/>
      <c r="G13" s="212"/>
      <c r="H13" s="212"/>
      <c r="I13" s="212"/>
      <c r="J13" s="212"/>
      <c r="K13" s="212"/>
      <c r="L13" s="212"/>
      <c r="M13" s="212"/>
      <c r="N13" s="212"/>
      <c r="O13" s="212"/>
      <c r="P13" s="212"/>
      <c r="Q13" s="212"/>
      <c r="R13" s="212"/>
      <c r="S13" s="212"/>
      <c r="T13" s="212"/>
      <c r="U13" s="212"/>
      <c r="V13" s="18"/>
      <c r="Y13" s="1"/>
    </row>
    <row r="14" spans="2:25" ht="28.5" customHeight="1">
      <c r="B14" s="6" t="s">
        <v>37</v>
      </c>
      <c r="C14" s="212"/>
      <c r="D14" s="212"/>
      <c r="E14" s="212"/>
      <c r="F14" s="212"/>
      <c r="G14" s="212"/>
      <c r="H14" s="212"/>
      <c r="I14" s="212"/>
      <c r="J14" s="212"/>
      <c r="K14" s="212"/>
      <c r="L14" s="212"/>
      <c r="M14" s="212"/>
      <c r="N14" s="212"/>
      <c r="O14" s="212"/>
      <c r="P14" s="212"/>
      <c r="Q14" s="212"/>
      <c r="R14" s="212"/>
      <c r="S14" s="212"/>
      <c r="T14" s="212"/>
      <c r="U14" s="212"/>
      <c r="V14" s="18"/>
      <c r="Y14" s="1"/>
    </row>
    <row r="15" spans="2:25" ht="28.5" customHeight="1">
      <c r="B15" s="6" t="s">
        <v>38</v>
      </c>
      <c r="C15" s="212"/>
      <c r="D15" s="212"/>
      <c r="E15" s="212"/>
      <c r="F15" s="212"/>
      <c r="G15" s="212"/>
      <c r="H15" s="212"/>
      <c r="I15" s="212"/>
      <c r="J15" s="212"/>
      <c r="K15" s="212"/>
      <c r="L15" s="212"/>
      <c r="M15" s="212"/>
      <c r="N15" s="212"/>
      <c r="O15" s="212"/>
      <c r="P15" s="212"/>
      <c r="Q15" s="212"/>
      <c r="R15" s="212"/>
      <c r="S15" s="212"/>
      <c r="T15" s="212"/>
      <c r="U15" s="212"/>
      <c r="V15" s="18"/>
      <c r="Y15" s="1"/>
    </row>
    <row r="16" spans="2:25" ht="11.25" customHeight="1">
      <c r="B16" s="7"/>
      <c r="C16" s="211"/>
      <c r="D16" s="211"/>
      <c r="E16" s="211"/>
      <c r="F16" s="211"/>
      <c r="G16" s="211"/>
      <c r="H16" s="211"/>
      <c r="I16" s="211"/>
      <c r="J16" s="211"/>
      <c r="K16" s="211"/>
      <c r="L16" s="211"/>
      <c r="M16" s="211"/>
      <c r="N16" s="211"/>
      <c r="O16" s="211"/>
      <c r="P16" s="211"/>
      <c r="Q16" s="211"/>
      <c r="R16" s="211"/>
      <c r="S16" s="211"/>
      <c r="T16" s="211"/>
      <c r="U16" s="211"/>
      <c r="V16" s="18"/>
      <c r="Y16" s="1"/>
    </row>
    <row r="17" spans="1:26">
      <c r="B17" s="1" t="s">
        <v>4</v>
      </c>
      <c r="V17" s="18"/>
      <c r="Y17" s="1"/>
    </row>
    <row r="18" spans="1:26" ht="28.5" customHeight="1">
      <c r="B18" s="6" t="s">
        <v>36</v>
      </c>
      <c r="C18" s="212"/>
      <c r="D18" s="212"/>
      <c r="E18" s="212"/>
      <c r="F18" s="212"/>
      <c r="G18" s="212"/>
      <c r="H18" s="212"/>
      <c r="I18" s="212"/>
      <c r="J18" s="212"/>
      <c r="K18" s="212"/>
      <c r="L18" s="212"/>
      <c r="M18" s="212"/>
      <c r="N18" s="212"/>
      <c r="O18" s="212"/>
      <c r="P18" s="212"/>
      <c r="Q18" s="212"/>
      <c r="R18" s="212"/>
      <c r="S18" s="212"/>
      <c r="T18" s="212"/>
      <c r="U18" s="212"/>
      <c r="V18" s="18"/>
      <c r="Y18" s="1"/>
    </row>
    <row r="19" spans="1:26" ht="28.5" customHeight="1">
      <c r="B19" s="6" t="s">
        <v>37</v>
      </c>
      <c r="C19" s="212"/>
      <c r="D19" s="212"/>
      <c r="E19" s="212"/>
      <c r="F19" s="212"/>
      <c r="G19" s="212"/>
      <c r="H19" s="212"/>
      <c r="I19" s="212"/>
      <c r="J19" s="212"/>
      <c r="K19" s="212"/>
      <c r="L19" s="212"/>
      <c r="M19" s="212"/>
      <c r="N19" s="212"/>
      <c r="O19" s="212"/>
      <c r="P19" s="212"/>
      <c r="Q19" s="212"/>
      <c r="R19" s="212"/>
      <c r="S19" s="212"/>
      <c r="T19" s="212"/>
      <c r="U19" s="212"/>
      <c r="V19" s="18"/>
      <c r="Y19" s="1"/>
    </row>
    <row r="20" spans="1:26" ht="28.5" customHeight="1">
      <c r="B20" s="6" t="s">
        <v>38</v>
      </c>
      <c r="C20" s="212"/>
      <c r="D20" s="212"/>
      <c r="E20" s="212"/>
      <c r="F20" s="212"/>
      <c r="G20" s="212"/>
      <c r="H20" s="212"/>
      <c r="I20" s="212"/>
      <c r="J20" s="212"/>
      <c r="K20" s="212"/>
      <c r="L20" s="212"/>
      <c r="M20" s="212"/>
      <c r="N20" s="212"/>
      <c r="O20" s="212"/>
      <c r="P20" s="212"/>
      <c r="Q20" s="212"/>
      <c r="R20" s="212"/>
      <c r="S20" s="212"/>
      <c r="T20" s="212"/>
      <c r="U20" s="212"/>
      <c r="V20" s="18"/>
      <c r="Y20" s="1"/>
    </row>
    <row r="21" spans="1:26" ht="12" customHeight="1">
      <c r="B21" s="6"/>
      <c r="C21" s="115"/>
      <c r="D21" s="115"/>
      <c r="E21" s="115"/>
      <c r="F21" s="115"/>
      <c r="G21" s="115"/>
      <c r="H21" s="115"/>
      <c r="I21" s="115"/>
      <c r="J21" s="115"/>
      <c r="K21" s="115"/>
      <c r="L21" s="115"/>
      <c r="M21" s="115"/>
      <c r="N21" s="115"/>
      <c r="O21" s="115"/>
      <c r="P21" s="115"/>
      <c r="Q21" s="115"/>
      <c r="R21" s="115"/>
      <c r="S21" s="115"/>
      <c r="T21" s="115"/>
      <c r="U21" s="115"/>
      <c r="V21" s="18"/>
      <c r="Y21" s="1"/>
    </row>
    <row r="22" spans="1:26">
      <c r="B22" s="1" t="s">
        <v>63</v>
      </c>
      <c r="W22" s="18"/>
    </row>
    <row r="23" spans="1:26">
      <c r="B23" s="1" t="s">
        <v>5</v>
      </c>
      <c r="W23" s="18"/>
    </row>
    <row r="24" spans="1:26" ht="13.5" customHeight="1">
      <c r="B24" s="128" t="s">
        <v>6</v>
      </c>
      <c r="C24" s="128" t="s">
        <v>7</v>
      </c>
      <c r="D24" s="128" t="s">
        <v>8</v>
      </c>
      <c r="E24" s="128"/>
      <c r="F24" s="128"/>
      <c r="G24" s="128" t="s">
        <v>13</v>
      </c>
      <c r="H24" s="128"/>
      <c r="I24" s="128"/>
      <c r="J24" s="128"/>
      <c r="K24" s="128"/>
      <c r="L24" s="128"/>
      <c r="M24" s="128"/>
      <c r="N24" s="128"/>
      <c r="O24" s="128" t="s">
        <v>9</v>
      </c>
      <c r="P24" s="128"/>
      <c r="Q24" s="206" t="s">
        <v>96</v>
      </c>
      <c r="R24" s="206"/>
      <c r="S24" s="206"/>
      <c r="T24" s="128" t="s">
        <v>11</v>
      </c>
      <c r="U24" s="128"/>
      <c r="W24" s="18"/>
    </row>
    <row r="25" spans="1:26" s="17" customFormat="1" ht="13.5" customHeight="1">
      <c r="A25" s="18"/>
      <c r="B25" s="128"/>
      <c r="C25" s="128"/>
      <c r="D25" s="128"/>
      <c r="E25" s="128"/>
      <c r="F25" s="128"/>
      <c r="G25" s="128"/>
      <c r="H25" s="128"/>
      <c r="I25" s="128"/>
      <c r="J25" s="128"/>
      <c r="K25" s="128"/>
      <c r="L25" s="128"/>
      <c r="M25" s="128"/>
      <c r="N25" s="128"/>
      <c r="O25" s="128"/>
      <c r="P25" s="128"/>
      <c r="Q25" s="128" t="s">
        <v>94</v>
      </c>
      <c r="R25" s="128"/>
      <c r="S25" s="110" t="s">
        <v>95</v>
      </c>
      <c r="T25" s="128"/>
      <c r="U25" s="128"/>
      <c r="W25" s="21"/>
      <c r="X25" s="22"/>
      <c r="Y25" s="22"/>
      <c r="Z25" s="22"/>
    </row>
    <row r="26" spans="1:26" ht="15" customHeight="1">
      <c r="B26" s="3"/>
      <c r="C26" s="3"/>
      <c r="D26" s="132"/>
      <c r="E26" s="132"/>
      <c r="F26" s="132"/>
      <c r="G26" s="109"/>
      <c r="H26" s="126"/>
      <c r="I26" s="126"/>
      <c r="J26" s="126"/>
      <c r="K26" s="126"/>
      <c r="L26" s="126"/>
      <c r="M26" s="126"/>
      <c r="N26" s="127"/>
      <c r="O26" s="128"/>
      <c r="P26" s="128"/>
      <c r="Q26" s="205"/>
      <c r="R26" s="205"/>
      <c r="S26" s="113"/>
      <c r="T26" s="131"/>
      <c r="U26" s="131"/>
      <c r="W26" s="108">
        <f>+Q26+S26</f>
        <v>0</v>
      </c>
      <c r="X26" s="22"/>
      <c r="Y26" s="1"/>
    </row>
    <row r="27" spans="1:26" ht="15" customHeight="1">
      <c r="B27" s="4"/>
      <c r="C27" s="4"/>
      <c r="D27" s="132"/>
      <c r="E27" s="132"/>
      <c r="F27" s="132"/>
      <c r="G27" s="109"/>
      <c r="H27" s="126"/>
      <c r="I27" s="126"/>
      <c r="J27" s="126"/>
      <c r="K27" s="126"/>
      <c r="L27" s="126"/>
      <c r="M27" s="126"/>
      <c r="N27" s="127"/>
      <c r="O27" s="128"/>
      <c r="P27" s="128"/>
      <c r="Q27" s="205"/>
      <c r="R27" s="205"/>
      <c r="S27" s="113"/>
      <c r="T27" s="131"/>
      <c r="U27" s="131"/>
      <c r="W27" s="108">
        <f>+Q27+S27</f>
        <v>0</v>
      </c>
      <c r="X27" s="22"/>
      <c r="Y27" s="1"/>
    </row>
    <row r="28" spans="1:26" ht="15" customHeight="1">
      <c r="B28" s="4"/>
      <c r="C28" s="4"/>
      <c r="D28" s="132"/>
      <c r="E28" s="132"/>
      <c r="F28" s="132"/>
      <c r="G28" s="109"/>
      <c r="H28" s="126"/>
      <c r="I28" s="126"/>
      <c r="J28" s="126"/>
      <c r="K28" s="126"/>
      <c r="L28" s="126"/>
      <c r="M28" s="126"/>
      <c r="N28" s="127"/>
      <c r="O28" s="128"/>
      <c r="P28" s="128"/>
      <c r="Q28" s="205"/>
      <c r="R28" s="205"/>
      <c r="S28" s="113"/>
      <c r="T28" s="131"/>
      <c r="U28" s="131"/>
      <c r="W28" s="108">
        <f t="shared" ref="W28:W89" si="0">+Q28+S28</f>
        <v>0</v>
      </c>
      <c r="X28" s="22"/>
      <c r="Y28" s="1"/>
    </row>
    <row r="29" spans="1:26" ht="15" customHeight="1">
      <c r="B29" s="4"/>
      <c r="C29" s="4"/>
      <c r="D29" s="132"/>
      <c r="E29" s="132"/>
      <c r="F29" s="132"/>
      <c r="G29" s="109"/>
      <c r="H29" s="126"/>
      <c r="I29" s="126"/>
      <c r="J29" s="126"/>
      <c r="K29" s="126"/>
      <c r="L29" s="126"/>
      <c r="M29" s="126"/>
      <c r="N29" s="127"/>
      <c r="O29" s="128"/>
      <c r="P29" s="128"/>
      <c r="Q29" s="205"/>
      <c r="R29" s="205"/>
      <c r="S29" s="113"/>
      <c r="T29" s="131"/>
      <c r="U29" s="131"/>
      <c r="W29" s="108">
        <f t="shared" si="0"/>
        <v>0</v>
      </c>
      <c r="X29" s="22"/>
      <c r="Y29" s="1"/>
    </row>
    <row r="30" spans="1:26" ht="15" customHeight="1">
      <c r="B30" s="4"/>
      <c r="C30" s="4"/>
      <c r="D30" s="132"/>
      <c r="E30" s="132"/>
      <c r="F30" s="132"/>
      <c r="G30" s="109"/>
      <c r="H30" s="126"/>
      <c r="I30" s="126"/>
      <c r="J30" s="126"/>
      <c r="K30" s="126"/>
      <c r="L30" s="126"/>
      <c r="M30" s="126"/>
      <c r="N30" s="127"/>
      <c r="O30" s="128"/>
      <c r="P30" s="128"/>
      <c r="Q30" s="205"/>
      <c r="R30" s="205"/>
      <c r="S30" s="113"/>
      <c r="T30" s="131"/>
      <c r="U30" s="131"/>
      <c r="W30" s="108">
        <f t="shared" si="0"/>
        <v>0</v>
      </c>
      <c r="X30" s="22"/>
      <c r="Y30" s="1"/>
    </row>
    <row r="31" spans="1:26" ht="15" customHeight="1">
      <c r="B31" s="4"/>
      <c r="C31" s="4"/>
      <c r="D31" s="132"/>
      <c r="E31" s="132"/>
      <c r="F31" s="132"/>
      <c r="G31" s="109"/>
      <c r="H31" s="126"/>
      <c r="I31" s="126"/>
      <c r="J31" s="126"/>
      <c r="K31" s="126"/>
      <c r="L31" s="126"/>
      <c r="M31" s="126"/>
      <c r="N31" s="127"/>
      <c r="O31" s="128"/>
      <c r="P31" s="128"/>
      <c r="Q31" s="205"/>
      <c r="R31" s="205"/>
      <c r="S31" s="113"/>
      <c r="T31" s="131"/>
      <c r="U31" s="131"/>
      <c r="W31" s="108">
        <f t="shared" si="0"/>
        <v>0</v>
      </c>
      <c r="X31" s="22"/>
      <c r="Y31" s="1"/>
    </row>
    <row r="32" spans="1:26" ht="15" customHeight="1">
      <c r="B32" s="4"/>
      <c r="C32" s="4"/>
      <c r="D32" s="132"/>
      <c r="E32" s="132"/>
      <c r="F32" s="132"/>
      <c r="G32" s="109"/>
      <c r="H32" s="126"/>
      <c r="I32" s="126"/>
      <c r="J32" s="126"/>
      <c r="K32" s="126"/>
      <c r="L32" s="126"/>
      <c r="M32" s="126"/>
      <c r="N32" s="127"/>
      <c r="O32" s="128"/>
      <c r="P32" s="128"/>
      <c r="Q32" s="205"/>
      <c r="R32" s="205"/>
      <c r="S32" s="113"/>
      <c r="T32" s="131"/>
      <c r="U32" s="131"/>
      <c r="W32" s="108">
        <f t="shared" si="0"/>
        <v>0</v>
      </c>
      <c r="X32" s="22"/>
      <c r="Y32" s="1"/>
    </row>
    <row r="33" spans="2:36" ht="15" customHeight="1">
      <c r="B33" s="4"/>
      <c r="C33" s="4"/>
      <c r="D33" s="132"/>
      <c r="E33" s="132"/>
      <c r="F33" s="132"/>
      <c r="G33" s="109"/>
      <c r="H33" s="126"/>
      <c r="I33" s="126"/>
      <c r="J33" s="126"/>
      <c r="K33" s="126"/>
      <c r="L33" s="126"/>
      <c r="M33" s="126"/>
      <c r="N33" s="127"/>
      <c r="O33" s="128"/>
      <c r="P33" s="128"/>
      <c r="Q33" s="205"/>
      <c r="R33" s="205"/>
      <c r="S33" s="113"/>
      <c r="T33" s="131"/>
      <c r="U33" s="131"/>
      <c r="W33" s="108">
        <f t="shared" si="0"/>
        <v>0</v>
      </c>
      <c r="X33" s="22"/>
      <c r="Y33" s="132" t="s">
        <v>395</v>
      </c>
      <c r="Z33" s="132"/>
      <c r="AA33" s="132"/>
      <c r="AB33" s="109" t="s">
        <v>396</v>
      </c>
      <c r="AC33" s="133" t="s">
        <v>397</v>
      </c>
      <c r="AD33" s="133" t="s">
        <v>233</v>
      </c>
      <c r="AE33" s="133" t="s">
        <v>233</v>
      </c>
      <c r="AF33" s="133" t="s">
        <v>233</v>
      </c>
      <c r="AG33" s="133" t="s">
        <v>233</v>
      </c>
      <c r="AH33" s="133" t="s">
        <v>233</v>
      </c>
      <c r="AI33" s="213" t="s">
        <v>233</v>
      </c>
      <c r="AJ33" s="1">
        <f t="shared" ref="AJ33:AJ64" si="1">COUNTIF($H$26:$H$173,AC33)</f>
        <v>0</v>
      </c>
    </row>
    <row r="34" spans="2:36" ht="15" customHeight="1">
      <c r="B34" s="4"/>
      <c r="C34" s="4"/>
      <c r="D34" s="132"/>
      <c r="E34" s="132"/>
      <c r="F34" s="132"/>
      <c r="G34" s="109"/>
      <c r="H34" s="126"/>
      <c r="I34" s="126"/>
      <c r="J34" s="126"/>
      <c r="K34" s="126"/>
      <c r="L34" s="126"/>
      <c r="M34" s="126"/>
      <c r="N34" s="127"/>
      <c r="O34" s="128"/>
      <c r="P34" s="128"/>
      <c r="Q34" s="205"/>
      <c r="R34" s="205"/>
      <c r="S34" s="113"/>
      <c r="T34" s="131"/>
      <c r="U34" s="131"/>
      <c r="W34" s="108">
        <f t="shared" si="0"/>
        <v>0</v>
      </c>
      <c r="X34" s="22"/>
      <c r="Y34" s="132" t="s">
        <v>395</v>
      </c>
      <c r="Z34" s="132"/>
      <c r="AA34" s="132"/>
      <c r="AB34" s="109" t="s">
        <v>396</v>
      </c>
      <c r="AC34" s="133" t="s">
        <v>236</v>
      </c>
      <c r="AD34" s="133" t="s">
        <v>236</v>
      </c>
      <c r="AE34" s="133" t="s">
        <v>236</v>
      </c>
      <c r="AF34" s="133" t="s">
        <v>236</v>
      </c>
      <c r="AG34" s="133" t="s">
        <v>236</v>
      </c>
      <c r="AH34" s="133" t="s">
        <v>236</v>
      </c>
      <c r="AI34" s="213" t="s">
        <v>236</v>
      </c>
      <c r="AJ34" s="1">
        <f t="shared" si="1"/>
        <v>0</v>
      </c>
    </row>
    <row r="35" spans="2:36" ht="15" customHeight="1">
      <c r="B35" s="4"/>
      <c r="C35" s="4"/>
      <c r="D35" s="132"/>
      <c r="E35" s="132"/>
      <c r="F35" s="132"/>
      <c r="G35" s="109"/>
      <c r="H35" s="126"/>
      <c r="I35" s="126"/>
      <c r="J35" s="126"/>
      <c r="K35" s="126"/>
      <c r="L35" s="126"/>
      <c r="M35" s="126"/>
      <c r="N35" s="127"/>
      <c r="O35" s="128"/>
      <c r="P35" s="128"/>
      <c r="Q35" s="205"/>
      <c r="R35" s="205"/>
      <c r="S35" s="113"/>
      <c r="T35" s="131"/>
      <c r="U35" s="131"/>
      <c r="W35" s="108">
        <f t="shared" si="0"/>
        <v>0</v>
      </c>
      <c r="X35" s="22"/>
      <c r="Y35" s="132" t="s">
        <v>395</v>
      </c>
      <c r="Z35" s="132"/>
      <c r="AA35" s="132"/>
      <c r="AB35" s="109" t="s">
        <v>396</v>
      </c>
      <c r="AC35" s="133" t="s">
        <v>239</v>
      </c>
      <c r="AD35" s="133" t="s">
        <v>239</v>
      </c>
      <c r="AE35" s="133" t="s">
        <v>239</v>
      </c>
      <c r="AF35" s="133" t="s">
        <v>239</v>
      </c>
      <c r="AG35" s="133" t="s">
        <v>239</v>
      </c>
      <c r="AH35" s="133" t="s">
        <v>239</v>
      </c>
      <c r="AI35" s="213" t="s">
        <v>239</v>
      </c>
      <c r="AJ35" s="1">
        <f t="shared" si="1"/>
        <v>0</v>
      </c>
    </row>
    <row r="36" spans="2:36" ht="15" customHeight="1">
      <c r="B36" s="4"/>
      <c r="C36" s="4"/>
      <c r="D36" s="132"/>
      <c r="E36" s="132"/>
      <c r="F36" s="132"/>
      <c r="G36" s="109"/>
      <c r="H36" s="126"/>
      <c r="I36" s="126"/>
      <c r="J36" s="126"/>
      <c r="K36" s="126"/>
      <c r="L36" s="126"/>
      <c r="M36" s="126"/>
      <c r="N36" s="127"/>
      <c r="O36" s="128"/>
      <c r="P36" s="128"/>
      <c r="Q36" s="205"/>
      <c r="R36" s="205"/>
      <c r="S36" s="113"/>
      <c r="T36" s="131"/>
      <c r="U36" s="131"/>
      <c r="W36" s="108">
        <f t="shared" si="0"/>
        <v>0</v>
      </c>
      <c r="X36" s="22"/>
      <c r="Y36" s="132" t="s">
        <v>395</v>
      </c>
      <c r="Z36" s="132"/>
      <c r="AA36" s="132"/>
      <c r="AB36" s="109" t="s">
        <v>396</v>
      </c>
      <c r="AC36" s="133" t="s">
        <v>241</v>
      </c>
      <c r="AD36" s="133" t="s">
        <v>241</v>
      </c>
      <c r="AE36" s="133" t="s">
        <v>241</v>
      </c>
      <c r="AF36" s="133" t="s">
        <v>241</v>
      </c>
      <c r="AG36" s="133" t="s">
        <v>241</v>
      </c>
      <c r="AH36" s="133" t="s">
        <v>241</v>
      </c>
      <c r="AI36" s="213" t="s">
        <v>241</v>
      </c>
      <c r="AJ36" s="1">
        <f t="shared" si="1"/>
        <v>0</v>
      </c>
    </row>
    <row r="37" spans="2:36" ht="15" customHeight="1">
      <c r="B37" s="4"/>
      <c r="C37" s="4"/>
      <c r="D37" s="132"/>
      <c r="E37" s="132"/>
      <c r="F37" s="132"/>
      <c r="G37" s="109"/>
      <c r="H37" s="126"/>
      <c r="I37" s="126"/>
      <c r="J37" s="126"/>
      <c r="K37" s="126"/>
      <c r="L37" s="126"/>
      <c r="M37" s="126"/>
      <c r="N37" s="127"/>
      <c r="O37" s="128"/>
      <c r="P37" s="128"/>
      <c r="Q37" s="205"/>
      <c r="R37" s="205"/>
      <c r="S37" s="113"/>
      <c r="T37" s="131"/>
      <c r="U37" s="131"/>
      <c r="W37" s="108">
        <f t="shared" si="0"/>
        <v>0</v>
      </c>
      <c r="X37" s="22"/>
      <c r="Y37" s="132" t="s">
        <v>395</v>
      </c>
      <c r="Z37" s="132"/>
      <c r="AA37" s="132"/>
      <c r="AB37" s="109" t="s">
        <v>396</v>
      </c>
      <c r="AC37" s="133" t="s">
        <v>242</v>
      </c>
      <c r="AD37" s="133" t="s">
        <v>242</v>
      </c>
      <c r="AE37" s="133" t="s">
        <v>242</v>
      </c>
      <c r="AF37" s="133" t="s">
        <v>242</v>
      </c>
      <c r="AG37" s="133" t="s">
        <v>242</v>
      </c>
      <c r="AH37" s="133" t="s">
        <v>242</v>
      </c>
      <c r="AI37" s="213" t="s">
        <v>242</v>
      </c>
      <c r="AJ37" s="1">
        <f t="shared" si="1"/>
        <v>0</v>
      </c>
    </row>
    <row r="38" spans="2:36" ht="15" customHeight="1">
      <c r="B38" s="4"/>
      <c r="C38" s="4"/>
      <c r="D38" s="132"/>
      <c r="E38" s="132"/>
      <c r="F38" s="132"/>
      <c r="G38" s="109"/>
      <c r="H38" s="126"/>
      <c r="I38" s="126"/>
      <c r="J38" s="126"/>
      <c r="K38" s="126"/>
      <c r="L38" s="126"/>
      <c r="M38" s="126"/>
      <c r="N38" s="127"/>
      <c r="O38" s="128"/>
      <c r="P38" s="128"/>
      <c r="Q38" s="205"/>
      <c r="R38" s="205"/>
      <c r="S38" s="113"/>
      <c r="T38" s="131"/>
      <c r="U38" s="131"/>
      <c r="W38" s="108">
        <f t="shared" si="0"/>
        <v>0</v>
      </c>
      <c r="X38" s="22"/>
      <c r="Y38" s="132" t="s">
        <v>395</v>
      </c>
      <c r="Z38" s="132"/>
      <c r="AA38" s="132"/>
      <c r="AB38" s="109" t="s">
        <v>396</v>
      </c>
      <c r="AC38" s="133" t="s">
        <v>243</v>
      </c>
      <c r="AD38" s="133" t="s">
        <v>243</v>
      </c>
      <c r="AE38" s="133" t="s">
        <v>243</v>
      </c>
      <c r="AF38" s="133" t="s">
        <v>243</v>
      </c>
      <c r="AG38" s="133" t="s">
        <v>243</v>
      </c>
      <c r="AH38" s="133" t="s">
        <v>243</v>
      </c>
      <c r="AI38" s="213" t="s">
        <v>243</v>
      </c>
      <c r="AJ38" s="1">
        <f t="shared" si="1"/>
        <v>0</v>
      </c>
    </row>
    <row r="39" spans="2:36" ht="15" customHeight="1">
      <c r="B39" s="4"/>
      <c r="C39" s="4"/>
      <c r="D39" s="132"/>
      <c r="E39" s="132"/>
      <c r="F39" s="132"/>
      <c r="G39" s="109"/>
      <c r="H39" s="126"/>
      <c r="I39" s="126"/>
      <c r="J39" s="126"/>
      <c r="K39" s="126"/>
      <c r="L39" s="126"/>
      <c r="M39" s="126"/>
      <c r="N39" s="127"/>
      <c r="O39" s="128"/>
      <c r="P39" s="128"/>
      <c r="Q39" s="205"/>
      <c r="R39" s="205"/>
      <c r="S39" s="113"/>
      <c r="T39" s="131"/>
      <c r="U39" s="131"/>
      <c r="W39" s="108">
        <f t="shared" si="0"/>
        <v>0</v>
      </c>
      <c r="X39" s="22"/>
      <c r="Y39" s="132" t="s">
        <v>395</v>
      </c>
      <c r="Z39" s="132"/>
      <c r="AA39" s="132"/>
      <c r="AB39" s="109" t="s">
        <v>396</v>
      </c>
      <c r="AC39" s="133" t="s">
        <v>244</v>
      </c>
      <c r="AD39" s="133" t="s">
        <v>244</v>
      </c>
      <c r="AE39" s="133" t="s">
        <v>244</v>
      </c>
      <c r="AF39" s="133" t="s">
        <v>244</v>
      </c>
      <c r="AG39" s="133" t="s">
        <v>244</v>
      </c>
      <c r="AH39" s="133" t="s">
        <v>244</v>
      </c>
      <c r="AI39" s="213" t="s">
        <v>244</v>
      </c>
      <c r="AJ39" s="1">
        <f t="shared" si="1"/>
        <v>0</v>
      </c>
    </row>
    <row r="40" spans="2:36" ht="15" customHeight="1">
      <c r="B40" s="4"/>
      <c r="C40" s="4"/>
      <c r="D40" s="132"/>
      <c r="E40" s="132"/>
      <c r="F40" s="132"/>
      <c r="G40" s="109"/>
      <c r="H40" s="126"/>
      <c r="I40" s="126"/>
      <c r="J40" s="126"/>
      <c r="K40" s="126"/>
      <c r="L40" s="126"/>
      <c r="M40" s="126"/>
      <c r="N40" s="127"/>
      <c r="O40" s="128"/>
      <c r="P40" s="128"/>
      <c r="Q40" s="205"/>
      <c r="R40" s="205"/>
      <c r="S40" s="113"/>
      <c r="T40" s="131"/>
      <c r="U40" s="131"/>
      <c r="W40" s="108">
        <f t="shared" si="0"/>
        <v>0</v>
      </c>
      <c r="X40" s="22"/>
      <c r="Y40" s="132" t="s">
        <v>395</v>
      </c>
      <c r="Z40" s="132"/>
      <c r="AA40" s="132"/>
      <c r="AB40" s="109" t="s">
        <v>396</v>
      </c>
      <c r="AC40" s="133" t="s">
        <v>245</v>
      </c>
      <c r="AD40" s="133" t="s">
        <v>245</v>
      </c>
      <c r="AE40" s="133" t="s">
        <v>245</v>
      </c>
      <c r="AF40" s="133" t="s">
        <v>245</v>
      </c>
      <c r="AG40" s="133" t="s">
        <v>245</v>
      </c>
      <c r="AH40" s="133" t="s">
        <v>245</v>
      </c>
      <c r="AI40" s="213" t="s">
        <v>245</v>
      </c>
      <c r="AJ40" s="1">
        <f t="shared" si="1"/>
        <v>0</v>
      </c>
    </row>
    <row r="41" spans="2:36" ht="15" customHeight="1">
      <c r="B41" s="4"/>
      <c r="C41" s="4"/>
      <c r="D41" s="132"/>
      <c r="E41" s="132"/>
      <c r="F41" s="132"/>
      <c r="G41" s="109"/>
      <c r="H41" s="126"/>
      <c r="I41" s="126"/>
      <c r="J41" s="126"/>
      <c r="K41" s="126"/>
      <c r="L41" s="126"/>
      <c r="M41" s="126"/>
      <c r="N41" s="127"/>
      <c r="O41" s="128"/>
      <c r="P41" s="128"/>
      <c r="Q41" s="205"/>
      <c r="R41" s="205"/>
      <c r="S41" s="113"/>
      <c r="T41" s="131"/>
      <c r="U41" s="131"/>
      <c r="W41" s="108">
        <f t="shared" si="0"/>
        <v>0</v>
      </c>
      <c r="X41" s="22"/>
      <c r="Y41" s="132" t="s">
        <v>395</v>
      </c>
      <c r="Z41" s="132"/>
      <c r="AA41" s="132"/>
      <c r="AB41" s="109" t="s">
        <v>246</v>
      </c>
      <c r="AC41" s="133" t="s">
        <v>247</v>
      </c>
      <c r="AD41" s="133" t="s">
        <v>247</v>
      </c>
      <c r="AE41" s="133" t="s">
        <v>247</v>
      </c>
      <c r="AF41" s="133" t="s">
        <v>247</v>
      </c>
      <c r="AG41" s="133" t="s">
        <v>247</v>
      </c>
      <c r="AH41" s="133" t="s">
        <v>247</v>
      </c>
      <c r="AI41" s="213" t="s">
        <v>247</v>
      </c>
      <c r="AJ41" s="1">
        <f t="shared" si="1"/>
        <v>0</v>
      </c>
    </row>
    <row r="42" spans="2:36" ht="15" customHeight="1">
      <c r="B42" s="4"/>
      <c r="C42" s="4"/>
      <c r="D42" s="132"/>
      <c r="E42" s="132"/>
      <c r="F42" s="132"/>
      <c r="G42" s="109"/>
      <c r="H42" s="126"/>
      <c r="I42" s="126"/>
      <c r="J42" s="126"/>
      <c r="K42" s="126"/>
      <c r="L42" s="126"/>
      <c r="M42" s="126"/>
      <c r="N42" s="127"/>
      <c r="O42" s="128"/>
      <c r="P42" s="128"/>
      <c r="Q42" s="205"/>
      <c r="R42" s="205"/>
      <c r="S42" s="113"/>
      <c r="T42" s="131"/>
      <c r="U42" s="131"/>
      <c r="W42" s="108">
        <f t="shared" si="0"/>
        <v>0</v>
      </c>
      <c r="X42" s="22"/>
      <c r="Y42" s="132" t="s">
        <v>395</v>
      </c>
      <c r="Z42" s="132"/>
      <c r="AA42" s="132"/>
      <c r="AB42" s="109" t="s">
        <v>246</v>
      </c>
      <c r="AC42" s="133" t="s">
        <v>433</v>
      </c>
      <c r="AD42" s="133" t="s">
        <v>248</v>
      </c>
      <c r="AE42" s="133" t="s">
        <v>248</v>
      </c>
      <c r="AF42" s="133" t="s">
        <v>248</v>
      </c>
      <c r="AG42" s="133" t="s">
        <v>248</v>
      </c>
      <c r="AH42" s="133" t="s">
        <v>248</v>
      </c>
      <c r="AI42" s="213" t="s">
        <v>248</v>
      </c>
      <c r="AJ42" s="1">
        <f t="shared" si="1"/>
        <v>0</v>
      </c>
    </row>
    <row r="43" spans="2:36" ht="15" customHeight="1">
      <c r="B43" s="4"/>
      <c r="C43" s="4"/>
      <c r="D43" s="132"/>
      <c r="E43" s="132"/>
      <c r="F43" s="132"/>
      <c r="G43" s="109"/>
      <c r="H43" s="126"/>
      <c r="I43" s="126"/>
      <c r="J43" s="126"/>
      <c r="K43" s="126"/>
      <c r="L43" s="126"/>
      <c r="M43" s="126"/>
      <c r="N43" s="127"/>
      <c r="O43" s="128"/>
      <c r="P43" s="128"/>
      <c r="Q43" s="205"/>
      <c r="R43" s="205"/>
      <c r="S43" s="113"/>
      <c r="T43" s="131"/>
      <c r="U43" s="131"/>
      <c r="W43" s="108">
        <f t="shared" si="0"/>
        <v>0</v>
      </c>
      <c r="X43" s="22"/>
      <c r="Y43" s="132" t="s">
        <v>395</v>
      </c>
      <c r="Z43" s="132"/>
      <c r="AA43" s="132"/>
      <c r="AB43" s="109" t="s">
        <v>246</v>
      </c>
      <c r="AC43" s="133" t="s">
        <v>249</v>
      </c>
      <c r="AD43" s="133" t="s">
        <v>249</v>
      </c>
      <c r="AE43" s="133" t="s">
        <v>249</v>
      </c>
      <c r="AF43" s="133" t="s">
        <v>249</v>
      </c>
      <c r="AG43" s="133" t="s">
        <v>249</v>
      </c>
      <c r="AH43" s="133" t="s">
        <v>249</v>
      </c>
      <c r="AI43" s="213" t="s">
        <v>249</v>
      </c>
      <c r="AJ43" s="1">
        <f t="shared" si="1"/>
        <v>0</v>
      </c>
    </row>
    <row r="44" spans="2:36" ht="15" customHeight="1">
      <c r="B44" s="4"/>
      <c r="C44" s="4"/>
      <c r="D44" s="132"/>
      <c r="E44" s="132"/>
      <c r="F44" s="132"/>
      <c r="G44" s="109"/>
      <c r="H44" s="126"/>
      <c r="I44" s="126"/>
      <c r="J44" s="126"/>
      <c r="K44" s="126"/>
      <c r="L44" s="126"/>
      <c r="M44" s="126"/>
      <c r="N44" s="127"/>
      <c r="O44" s="128"/>
      <c r="P44" s="128"/>
      <c r="Q44" s="205"/>
      <c r="R44" s="205"/>
      <c r="S44" s="113"/>
      <c r="T44" s="131"/>
      <c r="U44" s="131"/>
      <c r="W44" s="108">
        <f t="shared" si="0"/>
        <v>0</v>
      </c>
      <c r="X44" s="22"/>
      <c r="Y44" s="132" t="s">
        <v>395</v>
      </c>
      <c r="Z44" s="132"/>
      <c r="AA44" s="132"/>
      <c r="AB44" s="109" t="s">
        <v>246</v>
      </c>
      <c r="AC44" s="133" t="s">
        <v>250</v>
      </c>
      <c r="AD44" s="133" t="s">
        <v>250</v>
      </c>
      <c r="AE44" s="133" t="s">
        <v>250</v>
      </c>
      <c r="AF44" s="133" t="s">
        <v>250</v>
      </c>
      <c r="AG44" s="133" t="s">
        <v>250</v>
      </c>
      <c r="AH44" s="133" t="s">
        <v>250</v>
      </c>
      <c r="AI44" s="213" t="s">
        <v>250</v>
      </c>
      <c r="AJ44" s="1">
        <f t="shared" si="1"/>
        <v>0</v>
      </c>
    </row>
    <row r="45" spans="2:36" ht="15" customHeight="1">
      <c r="B45" s="4"/>
      <c r="C45" s="4"/>
      <c r="D45" s="132"/>
      <c r="E45" s="132"/>
      <c r="F45" s="132"/>
      <c r="G45" s="109"/>
      <c r="H45" s="126"/>
      <c r="I45" s="126"/>
      <c r="J45" s="126"/>
      <c r="K45" s="126"/>
      <c r="L45" s="126"/>
      <c r="M45" s="126"/>
      <c r="N45" s="127"/>
      <c r="O45" s="128"/>
      <c r="P45" s="128"/>
      <c r="Q45" s="205"/>
      <c r="R45" s="205"/>
      <c r="S45" s="113"/>
      <c r="T45" s="131"/>
      <c r="U45" s="131"/>
      <c r="W45" s="108">
        <f t="shared" si="0"/>
        <v>0</v>
      </c>
      <c r="X45" s="22"/>
      <c r="Y45" s="132" t="s">
        <v>395</v>
      </c>
      <c r="Z45" s="132"/>
      <c r="AA45" s="132"/>
      <c r="AB45" s="109" t="s">
        <v>246</v>
      </c>
      <c r="AC45" s="133" t="s">
        <v>251</v>
      </c>
      <c r="AD45" s="133" t="s">
        <v>251</v>
      </c>
      <c r="AE45" s="133" t="s">
        <v>251</v>
      </c>
      <c r="AF45" s="133" t="s">
        <v>251</v>
      </c>
      <c r="AG45" s="133" t="s">
        <v>251</v>
      </c>
      <c r="AH45" s="133" t="s">
        <v>251</v>
      </c>
      <c r="AI45" s="213" t="s">
        <v>251</v>
      </c>
      <c r="AJ45" s="1">
        <f t="shared" si="1"/>
        <v>0</v>
      </c>
    </row>
    <row r="46" spans="2:36" ht="15" customHeight="1">
      <c r="B46" s="4"/>
      <c r="C46" s="4"/>
      <c r="D46" s="132"/>
      <c r="E46" s="132"/>
      <c r="F46" s="132"/>
      <c r="G46" s="109"/>
      <c r="H46" s="126"/>
      <c r="I46" s="126"/>
      <c r="J46" s="126"/>
      <c r="K46" s="126"/>
      <c r="L46" s="126"/>
      <c r="M46" s="126"/>
      <c r="N46" s="127"/>
      <c r="O46" s="128"/>
      <c r="P46" s="128"/>
      <c r="Q46" s="205"/>
      <c r="R46" s="205"/>
      <c r="S46" s="113"/>
      <c r="T46" s="131"/>
      <c r="U46" s="131"/>
      <c r="W46" s="108">
        <f t="shared" si="0"/>
        <v>0</v>
      </c>
      <c r="X46" s="22"/>
      <c r="Y46" s="132" t="s">
        <v>395</v>
      </c>
      <c r="Z46" s="132"/>
      <c r="AA46" s="132"/>
      <c r="AB46" s="109" t="s">
        <v>246</v>
      </c>
      <c r="AC46" s="133" t="s">
        <v>252</v>
      </c>
      <c r="AD46" s="133" t="s">
        <v>252</v>
      </c>
      <c r="AE46" s="133" t="s">
        <v>252</v>
      </c>
      <c r="AF46" s="133" t="s">
        <v>252</v>
      </c>
      <c r="AG46" s="133" t="s">
        <v>252</v>
      </c>
      <c r="AH46" s="133" t="s">
        <v>252</v>
      </c>
      <c r="AI46" s="213" t="s">
        <v>252</v>
      </c>
      <c r="AJ46" s="1">
        <f t="shared" si="1"/>
        <v>0</v>
      </c>
    </row>
    <row r="47" spans="2:36" ht="15" customHeight="1">
      <c r="B47" s="4"/>
      <c r="C47" s="4"/>
      <c r="D47" s="132"/>
      <c r="E47" s="132"/>
      <c r="F47" s="132"/>
      <c r="G47" s="109"/>
      <c r="H47" s="126"/>
      <c r="I47" s="126"/>
      <c r="J47" s="126"/>
      <c r="K47" s="126"/>
      <c r="L47" s="126"/>
      <c r="M47" s="126"/>
      <c r="N47" s="127"/>
      <c r="O47" s="128"/>
      <c r="P47" s="128"/>
      <c r="Q47" s="205"/>
      <c r="R47" s="205"/>
      <c r="S47" s="113"/>
      <c r="T47" s="131"/>
      <c r="U47" s="131"/>
      <c r="W47" s="108">
        <f t="shared" si="0"/>
        <v>0</v>
      </c>
      <c r="X47" s="22"/>
      <c r="Y47" s="132" t="s">
        <v>395</v>
      </c>
      <c r="Z47" s="132"/>
      <c r="AA47" s="132"/>
      <c r="AB47" s="109" t="s">
        <v>246</v>
      </c>
      <c r="AC47" s="133" t="s">
        <v>411</v>
      </c>
      <c r="AD47" s="133" t="s">
        <v>253</v>
      </c>
      <c r="AE47" s="133" t="s">
        <v>253</v>
      </c>
      <c r="AF47" s="133" t="s">
        <v>253</v>
      </c>
      <c r="AG47" s="133" t="s">
        <v>253</v>
      </c>
      <c r="AH47" s="133" t="s">
        <v>253</v>
      </c>
      <c r="AI47" s="213" t="s">
        <v>253</v>
      </c>
      <c r="AJ47" s="1">
        <f t="shared" si="1"/>
        <v>0</v>
      </c>
    </row>
    <row r="48" spans="2:36" ht="15" customHeight="1">
      <c r="B48" s="4"/>
      <c r="C48" s="4"/>
      <c r="D48" s="132"/>
      <c r="E48" s="132"/>
      <c r="F48" s="132"/>
      <c r="G48" s="109"/>
      <c r="H48" s="126"/>
      <c r="I48" s="126"/>
      <c r="J48" s="126"/>
      <c r="K48" s="126"/>
      <c r="L48" s="126"/>
      <c r="M48" s="126"/>
      <c r="N48" s="127"/>
      <c r="O48" s="128"/>
      <c r="P48" s="128"/>
      <c r="Q48" s="205"/>
      <c r="R48" s="205"/>
      <c r="S48" s="113"/>
      <c r="T48" s="131"/>
      <c r="U48" s="131"/>
      <c r="W48" s="108">
        <f t="shared" si="0"/>
        <v>0</v>
      </c>
      <c r="X48" s="22"/>
      <c r="Y48" s="132" t="s">
        <v>395</v>
      </c>
      <c r="Z48" s="132"/>
      <c r="AA48" s="132"/>
      <c r="AB48" s="109" t="s">
        <v>246</v>
      </c>
      <c r="AC48" s="133" t="s">
        <v>254</v>
      </c>
      <c r="AD48" s="133" t="s">
        <v>254</v>
      </c>
      <c r="AE48" s="133" t="s">
        <v>254</v>
      </c>
      <c r="AF48" s="133" t="s">
        <v>254</v>
      </c>
      <c r="AG48" s="133" t="s">
        <v>254</v>
      </c>
      <c r="AH48" s="133" t="s">
        <v>254</v>
      </c>
      <c r="AI48" s="213" t="s">
        <v>254</v>
      </c>
      <c r="AJ48" s="1">
        <f t="shared" si="1"/>
        <v>0</v>
      </c>
    </row>
    <row r="49" spans="2:36" ht="15" customHeight="1">
      <c r="B49" s="4"/>
      <c r="C49" s="4"/>
      <c r="D49" s="132"/>
      <c r="E49" s="132"/>
      <c r="F49" s="132"/>
      <c r="G49" s="109"/>
      <c r="H49" s="126"/>
      <c r="I49" s="126"/>
      <c r="J49" s="126"/>
      <c r="K49" s="126"/>
      <c r="L49" s="126"/>
      <c r="M49" s="126"/>
      <c r="N49" s="127"/>
      <c r="O49" s="128"/>
      <c r="P49" s="128"/>
      <c r="Q49" s="205"/>
      <c r="R49" s="205"/>
      <c r="S49" s="113"/>
      <c r="T49" s="131"/>
      <c r="U49" s="131"/>
      <c r="W49" s="108">
        <f t="shared" si="0"/>
        <v>0</v>
      </c>
      <c r="X49" s="22"/>
      <c r="Y49" s="132" t="s">
        <v>395</v>
      </c>
      <c r="Z49" s="132"/>
      <c r="AA49" s="132"/>
      <c r="AB49" s="109" t="s">
        <v>246</v>
      </c>
      <c r="AC49" s="133" t="s">
        <v>255</v>
      </c>
      <c r="AD49" s="133" t="s">
        <v>255</v>
      </c>
      <c r="AE49" s="133" t="s">
        <v>255</v>
      </c>
      <c r="AF49" s="133" t="s">
        <v>255</v>
      </c>
      <c r="AG49" s="133" t="s">
        <v>255</v>
      </c>
      <c r="AH49" s="133" t="s">
        <v>255</v>
      </c>
      <c r="AI49" s="213" t="s">
        <v>255</v>
      </c>
      <c r="AJ49" s="1">
        <f t="shared" si="1"/>
        <v>0</v>
      </c>
    </row>
    <row r="50" spans="2:36" ht="15" customHeight="1">
      <c r="B50" s="4"/>
      <c r="C50" s="4"/>
      <c r="D50" s="132"/>
      <c r="E50" s="132"/>
      <c r="F50" s="132"/>
      <c r="G50" s="109"/>
      <c r="H50" s="126"/>
      <c r="I50" s="126"/>
      <c r="J50" s="126"/>
      <c r="K50" s="126"/>
      <c r="L50" s="126"/>
      <c r="M50" s="126"/>
      <c r="N50" s="127"/>
      <c r="O50" s="128"/>
      <c r="P50" s="128"/>
      <c r="Q50" s="205"/>
      <c r="R50" s="205"/>
      <c r="S50" s="113"/>
      <c r="T50" s="131"/>
      <c r="U50" s="131"/>
      <c r="W50" s="108">
        <f t="shared" si="0"/>
        <v>0</v>
      </c>
      <c r="X50" s="22"/>
      <c r="Y50" s="132" t="s">
        <v>395</v>
      </c>
      <c r="Z50" s="132"/>
      <c r="AA50" s="132"/>
      <c r="AB50" s="109" t="s">
        <v>246</v>
      </c>
      <c r="AC50" s="133" t="s">
        <v>256</v>
      </c>
      <c r="AD50" s="133" t="s">
        <v>256</v>
      </c>
      <c r="AE50" s="133" t="s">
        <v>256</v>
      </c>
      <c r="AF50" s="133" t="s">
        <v>256</v>
      </c>
      <c r="AG50" s="133" t="s">
        <v>256</v>
      </c>
      <c r="AH50" s="133" t="s">
        <v>256</v>
      </c>
      <c r="AI50" s="213" t="s">
        <v>256</v>
      </c>
      <c r="AJ50" s="1">
        <f t="shared" si="1"/>
        <v>0</v>
      </c>
    </row>
    <row r="51" spans="2:36" ht="15" customHeight="1">
      <c r="B51" s="4"/>
      <c r="C51" s="4"/>
      <c r="D51" s="132"/>
      <c r="E51" s="132"/>
      <c r="F51" s="132"/>
      <c r="G51" s="109"/>
      <c r="H51" s="126"/>
      <c r="I51" s="126"/>
      <c r="J51" s="126"/>
      <c r="K51" s="126"/>
      <c r="L51" s="126"/>
      <c r="M51" s="126"/>
      <c r="N51" s="127"/>
      <c r="O51" s="128"/>
      <c r="P51" s="128"/>
      <c r="Q51" s="205"/>
      <c r="R51" s="205"/>
      <c r="S51" s="113"/>
      <c r="T51" s="131"/>
      <c r="U51" s="131"/>
      <c r="W51" s="108">
        <f t="shared" si="0"/>
        <v>0</v>
      </c>
      <c r="X51" s="22"/>
      <c r="Y51" s="132" t="s">
        <v>395</v>
      </c>
      <c r="Z51" s="132"/>
      <c r="AA51" s="132"/>
      <c r="AB51" s="109" t="s">
        <v>246</v>
      </c>
      <c r="AC51" s="133" t="s">
        <v>257</v>
      </c>
      <c r="AD51" s="133" t="s">
        <v>257</v>
      </c>
      <c r="AE51" s="133" t="s">
        <v>257</v>
      </c>
      <c r="AF51" s="133" t="s">
        <v>257</v>
      </c>
      <c r="AG51" s="133" t="s">
        <v>257</v>
      </c>
      <c r="AH51" s="133" t="s">
        <v>257</v>
      </c>
      <c r="AI51" s="213" t="s">
        <v>257</v>
      </c>
      <c r="AJ51" s="1">
        <f t="shared" si="1"/>
        <v>0</v>
      </c>
    </row>
    <row r="52" spans="2:36" ht="15" customHeight="1">
      <c r="B52" s="4"/>
      <c r="C52" s="4"/>
      <c r="D52" s="132"/>
      <c r="E52" s="132"/>
      <c r="F52" s="132"/>
      <c r="G52" s="109"/>
      <c r="H52" s="126"/>
      <c r="I52" s="126"/>
      <c r="J52" s="126"/>
      <c r="K52" s="126"/>
      <c r="L52" s="126"/>
      <c r="M52" s="126"/>
      <c r="N52" s="127"/>
      <c r="O52" s="128"/>
      <c r="P52" s="128"/>
      <c r="Q52" s="205"/>
      <c r="R52" s="205"/>
      <c r="S52" s="113"/>
      <c r="T52" s="131"/>
      <c r="U52" s="131"/>
      <c r="W52" s="108">
        <f t="shared" si="0"/>
        <v>0</v>
      </c>
      <c r="X52" s="22"/>
      <c r="Y52" s="132" t="s">
        <v>395</v>
      </c>
      <c r="Z52" s="132"/>
      <c r="AA52" s="132"/>
      <c r="AB52" s="109" t="s">
        <v>246</v>
      </c>
      <c r="AC52" s="133" t="s">
        <v>258</v>
      </c>
      <c r="AD52" s="133" t="s">
        <v>258</v>
      </c>
      <c r="AE52" s="133" t="s">
        <v>258</v>
      </c>
      <c r="AF52" s="133" t="s">
        <v>258</v>
      </c>
      <c r="AG52" s="133" t="s">
        <v>258</v>
      </c>
      <c r="AH52" s="133" t="s">
        <v>258</v>
      </c>
      <c r="AI52" s="213" t="s">
        <v>258</v>
      </c>
      <c r="AJ52" s="1">
        <f t="shared" si="1"/>
        <v>0</v>
      </c>
    </row>
    <row r="53" spans="2:36" ht="15" customHeight="1">
      <c r="B53" s="4"/>
      <c r="C53" s="4"/>
      <c r="D53" s="132"/>
      <c r="E53" s="132"/>
      <c r="F53" s="132"/>
      <c r="G53" s="109"/>
      <c r="H53" s="126"/>
      <c r="I53" s="126"/>
      <c r="J53" s="126"/>
      <c r="K53" s="126"/>
      <c r="L53" s="126"/>
      <c r="M53" s="126"/>
      <c r="N53" s="127"/>
      <c r="O53" s="128"/>
      <c r="P53" s="128"/>
      <c r="Q53" s="205"/>
      <c r="R53" s="205"/>
      <c r="S53" s="113"/>
      <c r="T53" s="131"/>
      <c r="U53" s="131"/>
      <c r="W53" s="108">
        <f t="shared" si="0"/>
        <v>0</v>
      </c>
      <c r="X53" s="22"/>
      <c r="Y53" s="132" t="s">
        <v>395</v>
      </c>
      <c r="Z53" s="132"/>
      <c r="AA53" s="132"/>
      <c r="AB53" s="109" t="s">
        <v>246</v>
      </c>
      <c r="AC53" s="133" t="s">
        <v>259</v>
      </c>
      <c r="AD53" s="133" t="s">
        <v>259</v>
      </c>
      <c r="AE53" s="133" t="s">
        <v>259</v>
      </c>
      <c r="AF53" s="133" t="s">
        <v>259</v>
      </c>
      <c r="AG53" s="133" t="s">
        <v>259</v>
      </c>
      <c r="AH53" s="133" t="s">
        <v>259</v>
      </c>
      <c r="AI53" s="213" t="s">
        <v>259</v>
      </c>
      <c r="AJ53" s="1">
        <f t="shared" si="1"/>
        <v>0</v>
      </c>
    </row>
    <row r="54" spans="2:36" ht="15" customHeight="1">
      <c r="B54" s="4"/>
      <c r="C54" s="4"/>
      <c r="D54" s="132"/>
      <c r="E54" s="132"/>
      <c r="F54" s="132"/>
      <c r="G54" s="109"/>
      <c r="H54" s="126"/>
      <c r="I54" s="126"/>
      <c r="J54" s="126"/>
      <c r="K54" s="126"/>
      <c r="L54" s="126"/>
      <c r="M54" s="126"/>
      <c r="N54" s="127"/>
      <c r="O54" s="128"/>
      <c r="P54" s="128"/>
      <c r="Q54" s="205"/>
      <c r="R54" s="205"/>
      <c r="S54" s="113"/>
      <c r="T54" s="131"/>
      <c r="U54" s="131"/>
      <c r="W54" s="108">
        <f t="shared" si="0"/>
        <v>0</v>
      </c>
      <c r="X54" s="22"/>
      <c r="Y54" s="132" t="s">
        <v>395</v>
      </c>
      <c r="Z54" s="132"/>
      <c r="AA54" s="132"/>
      <c r="AB54" s="109" t="s">
        <v>246</v>
      </c>
      <c r="AC54" s="133" t="s">
        <v>260</v>
      </c>
      <c r="AD54" s="133" t="s">
        <v>260</v>
      </c>
      <c r="AE54" s="133" t="s">
        <v>260</v>
      </c>
      <c r="AF54" s="133" t="s">
        <v>260</v>
      </c>
      <c r="AG54" s="133" t="s">
        <v>260</v>
      </c>
      <c r="AH54" s="133" t="s">
        <v>260</v>
      </c>
      <c r="AI54" s="213" t="s">
        <v>260</v>
      </c>
      <c r="AJ54" s="1">
        <f t="shared" si="1"/>
        <v>0</v>
      </c>
    </row>
    <row r="55" spans="2:36" ht="15" customHeight="1">
      <c r="B55" s="4"/>
      <c r="C55" s="4"/>
      <c r="D55" s="132"/>
      <c r="E55" s="132"/>
      <c r="F55" s="132"/>
      <c r="G55" s="109"/>
      <c r="H55" s="126"/>
      <c r="I55" s="126"/>
      <c r="J55" s="126"/>
      <c r="K55" s="126"/>
      <c r="L55" s="126"/>
      <c r="M55" s="126"/>
      <c r="N55" s="127"/>
      <c r="O55" s="128"/>
      <c r="P55" s="128"/>
      <c r="Q55" s="205"/>
      <c r="R55" s="205"/>
      <c r="S55" s="113"/>
      <c r="T55" s="131"/>
      <c r="U55" s="131"/>
      <c r="W55" s="108">
        <f t="shared" si="0"/>
        <v>0</v>
      </c>
      <c r="X55" s="22"/>
      <c r="Y55" s="132" t="s">
        <v>395</v>
      </c>
      <c r="Z55" s="132"/>
      <c r="AA55" s="132"/>
      <c r="AB55" s="109" t="s">
        <v>246</v>
      </c>
      <c r="AC55" s="133" t="s">
        <v>261</v>
      </c>
      <c r="AD55" s="133" t="s">
        <v>261</v>
      </c>
      <c r="AE55" s="133" t="s">
        <v>261</v>
      </c>
      <c r="AF55" s="133" t="s">
        <v>261</v>
      </c>
      <c r="AG55" s="133" t="s">
        <v>261</v>
      </c>
      <c r="AH55" s="133" t="s">
        <v>261</v>
      </c>
      <c r="AI55" s="213" t="s">
        <v>261</v>
      </c>
      <c r="AJ55" s="1">
        <f t="shared" si="1"/>
        <v>0</v>
      </c>
    </row>
    <row r="56" spans="2:36" ht="15" customHeight="1">
      <c r="B56" s="4"/>
      <c r="C56" s="4"/>
      <c r="D56" s="132"/>
      <c r="E56" s="132"/>
      <c r="F56" s="132"/>
      <c r="G56" s="109"/>
      <c r="H56" s="126"/>
      <c r="I56" s="126"/>
      <c r="J56" s="126"/>
      <c r="K56" s="126"/>
      <c r="L56" s="126"/>
      <c r="M56" s="126"/>
      <c r="N56" s="127"/>
      <c r="O56" s="128"/>
      <c r="P56" s="128"/>
      <c r="Q56" s="205"/>
      <c r="R56" s="205"/>
      <c r="S56" s="113"/>
      <c r="T56" s="131"/>
      <c r="U56" s="131"/>
      <c r="W56" s="108">
        <f t="shared" si="0"/>
        <v>0</v>
      </c>
      <c r="X56" s="22"/>
      <c r="Y56" s="132" t="s">
        <v>395</v>
      </c>
      <c r="Z56" s="132"/>
      <c r="AA56" s="132"/>
      <c r="AB56" s="109" t="s">
        <v>246</v>
      </c>
      <c r="AC56" s="133" t="s">
        <v>262</v>
      </c>
      <c r="AD56" s="133" t="s">
        <v>262</v>
      </c>
      <c r="AE56" s="133" t="s">
        <v>262</v>
      </c>
      <c r="AF56" s="133" t="s">
        <v>262</v>
      </c>
      <c r="AG56" s="133" t="s">
        <v>262</v>
      </c>
      <c r="AH56" s="133" t="s">
        <v>262</v>
      </c>
      <c r="AI56" s="213" t="s">
        <v>262</v>
      </c>
      <c r="AJ56" s="1">
        <f t="shared" si="1"/>
        <v>0</v>
      </c>
    </row>
    <row r="57" spans="2:36" ht="15" customHeight="1">
      <c r="B57" s="4"/>
      <c r="C57" s="4"/>
      <c r="D57" s="132"/>
      <c r="E57" s="132"/>
      <c r="F57" s="132"/>
      <c r="G57" s="109"/>
      <c r="H57" s="126"/>
      <c r="I57" s="126"/>
      <c r="J57" s="126"/>
      <c r="K57" s="126"/>
      <c r="L57" s="126"/>
      <c r="M57" s="126"/>
      <c r="N57" s="127"/>
      <c r="O57" s="128"/>
      <c r="P57" s="128"/>
      <c r="Q57" s="205"/>
      <c r="R57" s="205"/>
      <c r="S57" s="113"/>
      <c r="T57" s="131"/>
      <c r="U57" s="131"/>
      <c r="W57" s="108">
        <f t="shared" si="0"/>
        <v>0</v>
      </c>
      <c r="X57" s="22"/>
      <c r="Y57" s="132" t="s">
        <v>395</v>
      </c>
      <c r="Z57" s="132"/>
      <c r="AA57" s="132"/>
      <c r="AB57" s="109" t="s">
        <v>246</v>
      </c>
      <c r="AC57" s="133" t="s">
        <v>263</v>
      </c>
      <c r="AD57" s="133" t="s">
        <v>263</v>
      </c>
      <c r="AE57" s="133" t="s">
        <v>263</v>
      </c>
      <c r="AF57" s="133" t="s">
        <v>263</v>
      </c>
      <c r="AG57" s="133" t="s">
        <v>263</v>
      </c>
      <c r="AH57" s="133" t="s">
        <v>263</v>
      </c>
      <c r="AI57" s="213" t="s">
        <v>263</v>
      </c>
      <c r="AJ57" s="1">
        <f t="shared" si="1"/>
        <v>0</v>
      </c>
    </row>
    <row r="58" spans="2:36" ht="15" customHeight="1">
      <c r="B58" s="4"/>
      <c r="C58" s="4"/>
      <c r="D58" s="132"/>
      <c r="E58" s="132"/>
      <c r="F58" s="132"/>
      <c r="G58" s="109"/>
      <c r="H58" s="126"/>
      <c r="I58" s="126"/>
      <c r="J58" s="126"/>
      <c r="K58" s="126"/>
      <c r="L58" s="126"/>
      <c r="M58" s="126"/>
      <c r="N58" s="127"/>
      <c r="O58" s="128"/>
      <c r="P58" s="128"/>
      <c r="Q58" s="205"/>
      <c r="R58" s="205"/>
      <c r="S58" s="113"/>
      <c r="T58" s="131"/>
      <c r="U58" s="131"/>
      <c r="W58" s="108">
        <f t="shared" si="0"/>
        <v>0</v>
      </c>
      <c r="X58" s="22"/>
      <c r="Y58" s="132" t="s">
        <v>395</v>
      </c>
      <c r="Z58" s="132"/>
      <c r="AA58" s="132"/>
      <c r="AB58" s="109" t="s">
        <v>246</v>
      </c>
      <c r="AC58" s="133" t="s">
        <v>264</v>
      </c>
      <c r="AD58" s="133" t="s">
        <v>264</v>
      </c>
      <c r="AE58" s="133" t="s">
        <v>264</v>
      </c>
      <c r="AF58" s="133" t="s">
        <v>264</v>
      </c>
      <c r="AG58" s="133" t="s">
        <v>264</v>
      </c>
      <c r="AH58" s="133" t="s">
        <v>264</v>
      </c>
      <c r="AI58" s="213" t="s">
        <v>264</v>
      </c>
      <c r="AJ58" s="1">
        <f t="shared" si="1"/>
        <v>0</v>
      </c>
    </row>
    <row r="59" spans="2:36" ht="15" customHeight="1">
      <c r="B59" s="4"/>
      <c r="C59" s="4"/>
      <c r="D59" s="132"/>
      <c r="E59" s="132"/>
      <c r="F59" s="132"/>
      <c r="G59" s="109"/>
      <c r="H59" s="126"/>
      <c r="I59" s="126"/>
      <c r="J59" s="126"/>
      <c r="K59" s="126"/>
      <c r="L59" s="126"/>
      <c r="M59" s="126"/>
      <c r="N59" s="127"/>
      <c r="O59" s="128"/>
      <c r="P59" s="128"/>
      <c r="Q59" s="205"/>
      <c r="R59" s="205"/>
      <c r="S59" s="113"/>
      <c r="T59" s="131"/>
      <c r="U59" s="131"/>
      <c r="W59" s="108">
        <f t="shared" si="0"/>
        <v>0</v>
      </c>
      <c r="X59" s="22"/>
      <c r="Y59" s="132" t="s">
        <v>395</v>
      </c>
      <c r="Z59" s="132"/>
      <c r="AA59" s="132"/>
      <c r="AB59" s="109" t="s">
        <v>246</v>
      </c>
      <c r="AC59" s="133" t="s">
        <v>265</v>
      </c>
      <c r="AD59" s="133" t="s">
        <v>265</v>
      </c>
      <c r="AE59" s="133" t="s">
        <v>265</v>
      </c>
      <c r="AF59" s="133" t="s">
        <v>265</v>
      </c>
      <c r="AG59" s="133" t="s">
        <v>265</v>
      </c>
      <c r="AH59" s="133" t="s">
        <v>265</v>
      </c>
      <c r="AI59" s="213" t="s">
        <v>265</v>
      </c>
      <c r="AJ59" s="1">
        <f t="shared" si="1"/>
        <v>0</v>
      </c>
    </row>
    <row r="60" spans="2:36" ht="15" customHeight="1">
      <c r="B60" s="4"/>
      <c r="C60" s="4"/>
      <c r="D60" s="132"/>
      <c r="E60" s="132"/>
      <c r="F60" s="132"/>
      <c r="G60" s="109"/>
      <c r="H60" s="126"/>
      <c r="I60" s="126"/>
      <c r="J60" s="126"/>
      <c r="K60" s="126"/>
      <c r="L60" s="126"/>
      <c r="M60" s="126"/>
      <c r="N60" s="127"/>
      <c r="O60" s="128"/>
      <c r="P60" s="128"/>
      <c r="Q60" s="205"/>
      <c r="R60" s="205"/>
      <c r="S60" s="113"/>
      <c r="T60" s="131"/>
      <c r="U60" s="131"/>
      <c r="W60" s="108">
        <f t="shared" si="0"/>
        <v>0</v>
      </c>
      <c r="X60" s="22"/>
      <c r="Y60" s="132" t="s">
        <v>395</v>
      </c>
      <c r="Z60" s="132"/>
      <c r="AA60" s="132"/>
      <c r="AB60" s="109" t="s">
        <v>246</v>
      </c>
      <c r="AC60" s="133" t="s">
        <v>266</v>
      </c>
      <c r="AD60" s="133" t="s">
        <v>266</v>
      </c>
      <c r="AE60" s="133" t="s">
        <v>266</v>
      </c>
      <c r="AF60" s="133" t="s">
        <v>266</v>
      </c>
      <c r="AG60" s="133" t="s">
        <v>266</v>
      </c>
      <c r="AH60" s="133" t="s">
        <v>266</v>
      </c>
      <c r="AI60" s="213" t="s">
        <v>266</v>
      </c>
      <c r="AJ60" s="1">
        <f t="shared" si="1"/>
        <v>0</v>
      </c>
    </row>
    <row r="61" spans="2:36" ht="15" customHeight="1">
      <c r="B61" s="4"/>
      <c r="C61" s="4"/>
      <c r="D61" s="132"/>
      <c r="E61" s="132"/>
      <c r="F61" s="132"/>
      <c r="G61" s="109"/>
      <c r="H61" s="126"/>
      <c r="I61" s="126"/>
      <c r="J61" s="126"/>
      <c r="K61" s="126"/>
      <c r="L61" s="126"/>
      <c r="M61" s="126"/>
      <c r="N61" s="127"/>
      <c r="O61" s="128"/>
      <c r="P61" s="128"/>
      <c r="Q61" s="205"/>
      <c r="R61" s="205"/>
      <c r="S61" s="113"/>
      <c r="T61" s="131"/>
      <c r="U61" s="131"/>
      <c r="W61" s="108">
        <f t="shared" si="0"/>
        <v>0</v>
      </c>
      <c r="X61" s="22"/>
      <c r="Y61" s="132" t="s">
        <v>395</v>
      </c>
      <c r="Z61" s="132"/>
      <c r="AA61" s="132"/>
      <c r="AB61" s="109" t="s">
        <v>246</v>
      </c>
      <c r="AC61" s="133" t="s">
        <v>267</v>
      </c>
      <c r="AD61" s="133" t="s">
        <v>267</v>
      </c>
      <c r="AE61" s="133" t="s">
        <v>267</v>
      </c>
      <c r="AF61" s="133" t="s">
        <v>267</v>
      </c>
      <c r="AG61" s="133" t="s">
        <v>267</v>
      </c>
      <c r="AH61" s="133" t="s">
        <v>267</v>
      </c>
      <c r="AI61" s="213" t="s">
        <v>267</v>
      </c>
      <c r="AJ61" s="1">
        <f t="shared" si="1"/>
        <v>0</v>
      </c>
    </row>
    <row r="62" spans="2:36" ht="15" customHeight="1">
      <c r="B62" s="4"/>
      <c r="C62" s="4"/>
      <c r="D62" s="132"/>
      <c r="E62" s="132"/>
      <c r="F62" s="132"/>
      <c r="G62" s="109"/>
      <c r="H62" s="126"/>
      <c r="I62" s="126"/>
      <c r="J62" s="126"/>
      <c r="K62" s="126"/>
      <c r="L62" s="126"/>
      <c r="M62" s="126"/>
      <c r="N62" s="127"/>
      <c r="O62" s="128"/>
      <c r="P62" s="128"/>
      <c r="Q62" s="205"/>
      <c r="R62" s="205"/>
      <c r="S62" s="113"/>
      <c r="T62" s="131"/>
      <c r="U62" s="131"/>
      <c r="W62" s="108">
        <f t="shared" si="0"/>
        <v>0</v>
      </c>
      <c r="X62" s="22"/>
      <c r="Y62" s="132" t="s">
        <v>395</v>
      </c>
      <c r="Z62" s="132"/>
      <c r="AA62" s="132"/>
      <c r="AB62" s="109" t="s">
        <v>246</v>
      </c>
      <c r="AC62" s="133" t="s">
        <v>268</v>
      </c>
      <c r="AD62" s="133" t="s">
        <v>268</v>
      </c>
      <c r="AE62" s="133" t="s">
        <v>268</v>
      </c>
      <c r="AF62" s="133" t="s">
        <v>268</v>
      </c>
      <c r="AG62" s="133" t="s">
        <v>268</v>
      </c>
      <c r="AH62" s="133" t="s">
        <v>268</v>
      </c>
      <c r="AI62" s="213" t="s">
        <v>268</v>
      </c>
      <c r="AJ62" s="1">
        <f t="shared" si="1"/>
        <v>0</v>
      </c>
    </row>
    <row r="63" spans="2:36" ht="15" customHeight="1">
      <c r="B63" s="4"/>
      <c r="C63" s="4"/>
      <c r="D63" s="132"/>
      <c r="E63" s="132"/>
      <c r="F63" s="132"/>
      <c r="G63" s="109"/>
      <c r="H63" s="126"/>
      <c r="I63" s="126"/>
      <c r="J63" s="126"/>
      <c r="K63" s="126"/>
      <c r="L63" s="126"/>
      <c r="M63" s="126"/>
      <c r="N63" s="127"/>
      <c r="O63" s="128"/>
      <c r="P63" s="128"/>
      <c r="Q63" s="205"/>
      <c r="R63" s="205"/>
      <c r="S63" s="113"/>
      <c r="T63" s="131"/>
      <c r="U63" s="131"/>
      <c r="W63" s="108">
        <f t="shared" si="0"/>
        <v>0</v>
      </c>
      <c r="X63" s="22"/>
      <c r="Y63" s="132" t="s">
        <v>395</v>
      </c>
      <c r="Z63" s="132"/>
      <c r="AA63" s="132"/>
      <c r="AB63" s="109" t="s">
        <v>246</v>
      </c>
      <c r="AC63" s="133" t="s">
        <v>270</v>
      </c>
      <c r="AD63" s="133" t="s">
        <v>270</v>
      </c>
      <c r="AE63" s="133" t="s">
        <v>270</v>
      </c>
      <c r="AF63" s="133" t="s">
        <v>270</v>
      </c>
      <c r="AG63" s="133" t="s">
        <v>270</v>
      </c>
      <c r="AH63" s="133" t="s">
        <v>270</v>
      </c>
      <c r="AI63" s="213" t="s">
        <v>270</v>
      </c>
      <c r="AJ63" s="1">
        <f t="shared" si="1"/>
        <v>0</v>
      </c>
    </row>
    <row r="64" spans="2:36" ht="15" customHeight="1">
      <c r="B64" s="4"/>
      <c r="C64" s="4"/>
      <c r="D64" s="132"/>
      <c r="E64" s="132"/>
      <c r="F64" s="132"/>
      <c r="G64" s="109"/>
      <c r="H64" s="126"/>
      <c r="I64" s="126"/>
      <c r="J64" s="126"/>
      <c r="K64" s="126"/>
      <c r="L64" s="126"/>
      <c r="M64" s="126"/>
      <c r="N64" s="127"/>
      <c r="O64" s="128"/>
      <c r="P64" s="128"/>
      <c r="Q64" s="205"/>
      <c r="R64" s="205"/>
      <c r="S64" s="113"/>
      <c r="T64" s="131"/>
      <c r="U64" s="131"/>
      <c r="W64" s="108">
        <f t="shared" si="0"/>
        <v>0</v>
      </c>
      <c r="X64" s="22"/>
      <c r="Y64" s="132" t="s">
        <v>395</v>
      </c>
      <c r="Z64" s="132"/>
      <c r="AA64" s="132"/>
      <c r="AB64" s="109" t="s">
        <v>246</v>
      </c>
      <c r="AC64" s="133" t="s">
        <v>271</v>
      </c>
      <c r="AD64" s="133" t="s">
        <v>271</v>
      </c>
      <c r="AE64" s="133" t="s">
        <v>271</v>
      </c>
      <c r="AF64" s="133" t="s">
        <v>271</v>
      </c>
      <c r="AG64" s="133" t="s">
        <v>271</v>
      </c>
      <c r="AH64" s="133" t="s">
        <v>271</v>
      </c>
      <c r="AI64" s="213" t="s">
        <v>271</v>
      </c>
      <c r="AJ64" s="1">
        <f t="shared" si="1"/>
        <v>0</v>
      </c>
    </row>
    <row r="65" spans="2:36" ht="15" customHeight="1">
      <c r="B65" s="4"/>
      <c r="C65" s="4"/>
      <c r="D65" s="132"/>
      <c r="E65" s="132"/>
      <c r="F65" s="132"/>
      <c r="G65" s="109"/>
      <c r="H65" s="126"/>
      <c r="I65" s="126"/>
      <c r="J65" s="126"/>
      <c r="K65" s="126"/>
      <c r="L65" s="126"/>
      <c r="M65" s="126"/>
      <c r="N65" s="127"/>
      <c r="O65" s="128"/>
      <c r="P65" s="128"/>
      <c r="Q65" s="205"/>
      <c r="R65" s="205"/>
      <c r="S65" s="113"/>
      <c r="T65" s="131"/>
      <c r="U65" s="131"/>
      <c r="W65" s="108">
        <f t="shared" si="0"/>
        <v>0</v>
      </c>
      <c r="X65" s="22"/>
      <c r="Y65" s="132"/>
      <c r="Z65" s="132"/>
      <c r="AA65" s="132"/>
      <c r="AB65" s="109"/>
      <c r="AC65" s="133"/>
      <c r="AD65" s="133"/>
      <c r="AE65" s="133"/>
      <c r="AF65" s="133"/>
      <c r="AG65" s="133"/>
      <c r="AH65" s="133"/>
      <c r="AI65" s="134"/>
    </row>
    <row r="66" spans="2:36" ht="15" customHeight="1">
      <c r="B66" s="4"/>
      <c r="C66" s="4"/>
      <c r="D66" s="132"/>
      <c r="E66" s="132"/>
      <c r="F66" s="132"/>
      <c r="G66" s="109"/>
      <c r="H66" s="126"/>
      <c r="I66" s="126"/>
      <c r="J66" s="126"/>
      <c r="K66" s="126"/>
      <c r="L66" s="126"/>
      <c r="M66" s="126"/>
      <c r="N66" s="127"/>
      <c r="O66" s="128"/>
      <c r="P66" s="128"/>
      <c r="Q66" s="205"/>
      <c r="R66" s="205"/>
      <c r="S66" s="113"/>
      <c r="T66" s="131"/>
      <c r="U66" s="131"/>
      <c r="W66" s="108">
        <f t="shared" si="0"/>
        <v>0</v>
      </c>
      <c r="X66" s="22"/>
      <c r="Y66" s="123" t="s">
        <v>272</v>
      </c>
      <c r="Z66" s="124" t="s">
        <v>272</v>
      </c>
      <c r="AA66" s="125" t="s">
        <v>272</v>
      </c>
      <c r="AB66" s="109" t="s">
        <v>273</v>
      </c>
      <c r="AC66" s="133" t="s">
        <v>274</v>
      </c>
      <c r="AD66" s="133" t="s">
        <v>274</v>
      </c>
      <c r="AE66" s="133" t="s">
        <v>274</v>
      </c>
      <c r="AF66" s="133" t="s">
        <v>274</v>
      </c>
      <c r="AG66" s="133" t="s">
        <v>274</v>
      </c>
      <c r="AH66" s="133" t="s">
        <v>274</v>
      </c>
      <c r="AI66" s="134" t="s">
        <v>274</v>
      </c>
      <c r="AJ66" s="1">
        <f t="shared" ref="AJ66:AJ80" si="2">COUNTIF($H$26:$H$173,AC66)</f>
        <v>0</v>
      </c>
    </row>
    <row r="67" spans="2:36" ht="15" customHeight="1">
      <c r="B67" s="4"/>
      <c r="C67" s="4"/>
      <c r="D67" s="132"/>
      <c r="E67" s="132"/>
      <c r="F67" s="132"/>
      <c r="G67" s="109"/>
      <c r="H67" s="126"/>
      <c r="I67" s="126"/>
      <c r="J67" s="126"/>
      <c r="K67" s="126"/>
      <c r="L67" s="126"/>
      <c r="M67" s="126"/>
      <c r="N67" s="127"/>
      <c r="O67" s="128"/>
      <c r="P67" s="128"/>
      <c r="Q67" s="205"/>
      <c r="R67" s="205"/>
      <c r="S67" s="113"/>
      <c r="T67" s="131"/>
      <c r="U67" s="131"/>
      <c r="W67" s="108">
        <f t="shared" si="0"/>
        <v>0</v>
      </c>
      <c r="X67" s="22"/>
      <c r="Y67" s="123" t="s">
        <v>272</v>
      </c>
      <c r="Z67" s="124" t="s">
        <v>272</v>
      </c>
      <c r="AA67" s="125" t="s">
        <v>272</v>
      </c>
      <c r="AB67" s="109" t="s">
        <v>273</v>
      </c>
      <c r="AC67" s="133" t="s">
        <v>275</v>
      </c>
      <c r="AD67" s="133" t="s">
        <v>275</v>
      </c>
      <c r="AE67" s="133" t="s">
        <v>275</v>
      </c>
      <c r="AF67" s="133" t="s">
        <v>275</v>
      </c>
      <c r="AG67" s="133" t="s">
        <v>275</v>
      </c>
      <c r="AH67" s="133" t="s">
        <v>275</v>
      </c>
      <c r="AI67" s="134" t="s">
        <v>275</v>
      </c>
      <c r="AJ67" s="1">
        <f t="shared" si="2"/>
        <v>0</v>
      </c>
    </row>
    <row r="68" spans="2:36" ht="15" customHeight="1">
      <c r="B68" s="4"/>
      <c r="C68" s="4"/>
      <c r="D68" s="132"/>
      <c r="E68" s="132"/>
      <c r="F68" s="132"/>
      <c r="G68" s="109"/>
      <c r="H68" s="126"/>
      <c r="I68" s="126"/>
      <c r="J68" s="126"/>
      <c r="K68" s="126"/>
      <c r="L68" s="126"/>
      <c r="M68" s="126"/>
      <c r="N68" s="127"/>
      <c r="O68" s="128"/>
      <c r="P68" s="128"/>
      <c r="Q68" s="205"/>
      <c r="R68" s="205"/>
      <c r="S68" s="113"/>
      <c r="T68" s="131"/>
      <c r="U68" s="131"/>
      <c r="W68" s="108">
        <f t="shared" si="0"/>
        <v>0</v>
      </c>
      <c r="X68" s="22"/>
      <c r="Y68" s="123" t="s">
        <v>272</v>
      </c>
      <c r="Z68" s="124" t="s">
        <v>272</v>
      </c>
      <c r="AA68" s="125" t="s">
        <v>272</v>
      </c>
      <c r="AB68" s="109" t="s">
        <v>273</v>
      </c>
      <c r="AC68" s="133" t="s">
        <v>276</v>
      </c>
      <c r="AD68" s="133" t="s">
        <v>276</v>
      </c>
      <c r="AE68" s="133" t="s">
        <v>276</v>
      </c>
      <c r="AF68" s="133" t="s">
        <v>276</v>
      </c>
      <c r="AG68" s="133" t="s">
        <v>276</v>
      </c>
      <c r="AH68" s="133" t="s">
        <v>276</v>
      </c>
      <c r="AI68" s="134" t="s">
        <v>276</v>
      </c>
      <c r="AJ68" s="1">
        <f t="shared" si="2"/>
        <v>0</v>
      </c>
    </row>
    <row r="69" spans="2:36" ht="15" customHeight="1">
      <c r="B69" s="4"/>
      <c r="C69" s="4"/>
      <c r="D69" s="132"/>
      <c r="E69" s="132"/>
      <c r="F69" s="132"/>
      <c r="G69" s="109"/>
      <c r="H69" s="126"/>
      <c r="I69" s="126"/>
      <c r="J69" s="126"/>
      <c r="K69" s="126"/>
      <c r="L69" s="126"/>
      <c r="M69" s="126"/>
      <c r="N69" s="127"/>
      <c r="O69" s="128"/>
      <c r="P69" s="128"/>
      <c r="Q69" s="205"/>
      <c r="R69" s="205"/>
      <c r="S69" s="113"/>
      <c r="T69" s="131"/>
      <c r="U69" s="131"/>
      <c r="W69" s="108">
        <f t="shared" si="0"/>
        <v>0</v>
      </c>
      <c r="X69" s="22"/>
      <c r="Y69" s="123" t="s">
        <v>272</v>
      </c>
      <c r="Z69" s="124" t="s">
        <v>272</v>
      </c>
      <c r="AA69" s="125" t="s">
        <v>272</v>
      </c>
      <c r="AB69" s="109" t="s">
        <v>273</v>
      </c>
      <c r="AC69" s="133" t="s">
        <v>277</v>
      </c>
      <c r="AD69" s="133" t="s">
        <v>277</v>
      </c>
      <c r="AE69" s="133" t="s">
        <v>277</v>
      </c>
      <c r="AF69" s="133" t="s">
        <v>277</v>
      </c>
      <c r="AG69" s="133" t="s">
        <v>277</v>
      </c>
      <c r="AH69" s="133" t="s">
        <v>277</v>
      </c>
      <c r="AI69" s="134" t="s">
        <v>277</v>
      </c>
      <c r="AJ69" s="1">
        <f t="shared" si="2"/>
        <v>0</v>
      </c>
    </row>
    <row r="70" spans="2:36" ht="15" customHeight="1">
      <c r="B70" s="4"/>
      <c r="C70" s="4"/>
      <c r="D70" s="132"/>
      <c r="E70" s="132"/>
      <c r="F70" s="132"/>
      <c r="G70" s="109"/>
      <c r="H70" s="126"/>
      <c r="I70" s="126"/>
      <c r="J70" s="126"/>
      <c r="K70" s="126"/>
      <c r="L70" s="126"/>
      <c r="M70" s="126"/>
      <c r="N70" s="127"/>
      <c r="O70" s="128"/>
      <c r="P70" s="128"/>
      <c r="Q70" s="205"/>
      <c r="R70" s="205"/>
      <c r="S70" s="113"/>
      <c r="T70" s="131"/>
      <c r="U70" s="131"/>
      <c r="W70" s="108">
        <f t="shared" si="0"/>
        <v>0</v>
      </c>
      <c r="X70" s="22"/>
      <c r="Y70" s="123" t="s">
        <v>272</v>
      </c>
      <c r="Z70" s="124" t="s">
        <v>272</v>
      </c>
      <c r="AA70" s="125" t="s">
        <v>272</v>
      </c>
      <c r="AB70" s="109" t="s">
        <v>246</v>
      </c>
      <c r="AC70" s="133" t="s">
        <v>278</v>
      </c>
      <c r="AD70" s="133" t="s">
        <v>278</v>
      </c>
      <c r="AE70" s="133" t="s">
        <v>278</v>
      </c>
      <c r="AF70" s="133" t="s">
        <v>278</v>
      </c>
      <c r="AG70" s="133" t="s">
        <v>278</v>
      </c>
      <c r="AH70" s="133" t="s">
        <v>278</v>
      </c>
      <c r="AI70" s="134" t="s">
        <v>278</v>
      </c>
      <c r="AJ70" s="1">
        <f t="shared" si="2"/>
        <v>0</v>
      </c>
    </row>
    <row r="71" spans="2:36" ht="15" customHeight="1">
      <c r="B71" s="4"/>
      <c r="C71" s="4"/>
      <c r="D71" s="132"/>
      <c r="E71" s="132"/>
      <c r="F71" s="132"/>
      <c r="G71" s="109"/>
      <c r="H71" s="126"/>
      <c r="I71" s="126"/>
      <c r="J71" s="126"/>
      <c r="K71" s="126"/>
      <c r="L71" s="126"/>
      <c r="M71" s="126"/>
      <c r="N71" s="127"/>
      <c r="O71" s="128"/>
      <c r="P71" s="128"/>
      <c r="Q71" s="205"/>
      <c r="R71" s="205"/>
      <c r="S71" s="113"/>
      <c r="T71" s="131"/>
      <c r="U71" s="131"/>
      <c r="W71" s="108">
        <f t="shared" si="0"/>
        <v>0</v>
      </c>
      <c r="X71" s="22"/>
      <c r="Y71" s="123" t="s">
        <v>272</v>
      </c>
      <c r="Z71" s="124" t="s">
        <v>272</v>
      </c>
      <c r="AA71" s="125" t="s">
        <v>272</v>
      </c>
      <c r="AB71" s="109" t="s">
        <v>246</v>
      </c>
      <c r="AC71" s="133" t="s">
        <v>279</v>
      </c>
      <c r="AD71" s="133" t="s">
        <v>279</v>
      </c>
      <c r="AE71" s="133" t="s">
        <v>279</v>
      </c>
      <c r="AF71" s="133" t="s">
        <v>279</v>
      </c>
      <c r="AG71" s="133" t="s">
        <v>279</v>
      </c>
      <c r="AH71" s="133" t="s">
        <v>279</v>
      </c>
      <c r="AI71" s="134" t="s">
        <v>279</v>
      </c>
      <c r="AJ71" s="1">
        <f t="shared" si="2"/>
        <v>0</v>
      </c>
    </row>
    <row r="72" spans="2:36" ht="15" customHeight="1">
      <c r="B72" s="4"/>
      <c r="C72" s="4"/>
      <c r="D72" s="132"/>
      <c r="E72" s="132"/>
      <c r="F72" s="132"/>
      <c r="G72" s="109"/>
      <c r="H72" s="126"/>
      <c r="I72" s="126"/>
      <c r="J72" s="126"/>
      <c r="K72" s="126"/>
      <c r="L72" s="126"/>
      <c r="M72" s="126"/>
      <c r="N72" s="127"/>
      <c r="O72" s="128"/>
      <c r="P72" s="128"/>
      <c r="Q72" s="205"/>
      <c r="R72" s="205"/>
      <c r="S72" s="113"/>
      <c r="T72" s="131"/>
      <c r="U72" s="131"/>
      <c r="W72" s="108">
        <f t="shared" si="0"/>
        <v>0</v>
      </c>
      <c r="X72" s="22"/>
      <c r="Y72" s="123" t="s">
        <v>272</v>
      </c>
      <c r="Z72" s="124" t="s">
        <v>272</v>
      </c>
      <c r="AA72" s="125" t="s">
        <v>272</v>
      </c>
      <c r="AB72" s="109" t="s">
        <v>246</v>
      </c>
      <c r="AC72" s="133" t="s">
        <v>280</v>
      </c>
      <c r="AD72" s="133" t="s">
        <v>280</v>
      </c>
      <c r="AE72" s="133" t="s">
        <v>280</v>
      </c>
      <c r="AF72" s="133" t="s">
        <v>280</v>
      </c>
      <c r="AG72" s="133" t="s">
        <v>280</v>
      </c>
      <c r="AH72" s="133" t="s">
        <v>280</v>
      </c>
      <c r="AI72" s="134" t="s">
        <v>280</v>
      </c>
      <c r="AJ72" s="1">
        <f t="shared" si="2"/>
        <v>0</v>
      </c>
    </row>
    <row r="73" spans="2:36" ht="15" customHeight="1">
      <c r="B73" s="4"/>
      <c r="C73" s="4"/>
      <c r="D73" s="132"/>
      <c r="E73" s="132"/>
      <c r="F73" s="132"/>
      <c r="G73" s="109"/>
      <c r="H73" s="126"/>
      <c r="I73" s="126"/>
      <c r="J73" s="126"/>
      <c r="K73" s="126"/>
      <c r="L73" s="126"/>
      <c r="M73" s="126"/>
      <c r="N73" s="127"/>
      <c r="O73" s="128"/>
      <c r="P73" s="128"/>
      <c r="Q73" s="205"/>
      <c r="R73" s="205"/>
      <c r="S73" s="113"/>
      <c r="T73" s="131"/>
      <c r="U73" s="131"/>
      <c r="W73" s="108">
        <f t="shared" si="0"/>
        <v>0</v>
      </c>
      <c r="X73" s="22"/>
      <c r="Y73" s="123" t="s">
        <v>272</v>
      </c>
      <c r="Z73" s="124" t="s">
        <v>272</v>
      </c>
      <c r="AA73" s="125" t="s">
        <v>272</v>
      </c>
      <c r="AB73" s="109" t="s">
        <v>246</v>
      </c>
      <c r="AC73" s="133" t="s">
        <v>281</v>
      </c>
      <c r="AD73" s="133" t="s">
        <v>281</v>
      </c>
      <c r="AE73" s="133" t="s">
        <v>281</v>
      </c>
      <c r="AF73" s="133" t="s">
        <v>281</v>
      </c>
      <c r="AG73" s="133" t="s">
        <v>281</v>
      </c>
      <c r="AH73" s="133" t="s">
        <v>281</v>
      </c>
      <c r="AI73" s="134" t="s">
        <v>281</v>
      </c>
      <c r="AJ73" s="1">
        <f t="shared" si="2"/>
        <v>0</v>
      </c>
    </row>
    <row r="74" spans="2:36" ht="15" customHeight="1">
      <c r="B74" s="4"/>
      <c r="C74" s="4"/>
      <c r="D74" s="132"/>
      <c r="E74" s="132"/>
      <c r="F74" s="132"/>
      <c r="G74" s="109"/>
      <c r="H74" s="126"/>
      <c r="I74" s="126"/>
      <c r="J74" s="126"/>
      <c r="K74" s="126"/>
      <c r="L74" s="126"/>
      <c r="M74" s="126"/>
      <c r="N74" s="127"/>
      <c r="O74" s="128"/>
      <c r="P74" s="128"/>
      <c r="Q74" s="205"/>
      <c r="R74" s="205"/>
      <c r="S74" s="113"/>
      <c r="T74" s="131"/>
      <c r="U74" s="131"/>
      <c r="W74" s="108">
        <f t="shared" si="0"/>
        <v>0</v>
      </c>
      <c r="X74" s="22"/>
      <c r="Y74" s="123" t="s">
        <v>272</v>
      </c>
      <c r="Z74" s="124" t="s">
        <v>272</v>
      </c>
      <c r="AA74" s="125" t="s">
        <v>272</v>
      </c>
      <c r="AB74" s="109" t="s">
        <v>246</v>
      </c>
      <c r="AC74" s="133" t="s">
        <v>282</v>
      </c>
      <c r="AD74" s="133" t="s">
        <v>282</v>
      </c>
      <c r="AE74" s="133" t="s">
        <v>282</v>
      </c>
      <c r="AF74" s="133" t="s">
        <v>282</v>
      </c>
      <c r="AG74" s="133" t="s">
        <v>282</v>
      </c>
      <c r="AH74" s="133" t="s">
        <v>282</v>
      </c>
      <c r="AI74" s="134" t="s">
        <v>282</v>
      </c>
      <c r="AJ74" s="1">
        <f t="shared" si="2"/>
        <v>0</v>
      </c>
    </row>
    <row r="75" spans="2:36" ht="15" customHeight="1">
      <c r="B75" s="4"/>
      <c r="C75" s="4"/>
      <c r="D75" s="132"/>
      <c r="E75" s="132"/>
      <c r="F75" s="132"/>
      <c r="G75" s="109"/>
      <c r="H75" s="126"/>
      <c r="I75" s="126"/>
      <c r="J75" s="126"/>
      <c r="K75" s="126"/>
      <c r="L75" s="126"/>
      <c r="M75" s="126"/>
      <c r="N75" s="127"/>
      <c r="O75" s="128"/>
      <c r="P75" s="128"/>
      <c r="Q75" s="205"/>
      <c r="R75" s="205"/>
      <c r="S75" s="113"/>
      <c r="T75" s="131"/>
      <c r="U75" s="131"/>
      <c r="W75" s="108">
        <f t="shared" si="0"/>
        <v>0</v>
      </c>
      <c r="X75" s="22"/>
      <c r="Y75" s="123" t="s">
        <v>272</v>
      </c>
      <c r="Z75" s="124" t="s">
        <v>272</v>
      </c>
      <c r="AA75" s="125" t="s">
        <v>272</v>
      </c>
      <c r="AB75" s="109" t="s">
        <v>246</v>
      </c>
      <c r="AC75" s="133" t="s">
        <v>283</v>
      </c>
      <c r="AD75" s="133" t="s">
        <v>283</v>
      </c>
      <c r="AE75" s="133" t="s">
        <v>283</v>
      </c>
      <c r="AF75" s="133" t="s">
        <v>283</v>
      </c>
      <c r="AG75" s="133" t="s">
        <v>283</v>
      </c>
      <c r="AH75" s="133" t="s">
        <v>283</v>
      </c>
      <c r="AI75" s="134" t="s">
        <v>283</v>
      </c>
      <c r="AJ75" s="1">
        <f t="shared" si="2"/>
        <v>0</v>
      </c>
    </row>
    <row r="76" spans="2:36" ht="15" customHeight="1">
      <c r="B76" s="4"/>
      <c r="C76" s="4"/>
      <c r="D76" s="132"/>
      <c r="E76" s="132"/>
      <c r="F76" s="132"/>
      <c r="G76" s="109"/>
      <c r="H76" s="126"/>
      <c r="I76" s="126"/>
      <c r="J76" s="126"/>
      <c r="K76" s="126"/>
      <c r="L76" s="126"/>
      <c r="M76" s="126"/>
      <c r="N76" s="127"/>
      <c r="O76" s="128"/>
      <c r="P76" s="128"/>
      <c r="Q76" s="205"/>
      <c r="R76" s="205"/>
      <c r="S76" s="113"/>
      <c r="T76" s="131"/>
      <c r="U76" s="131"/>
      <c r="W76" s="108">
        <f t="shared" si="0"/>
        <v>0</v>
      </c>
      <c r="X76" s="22"/>
      <c r="Y76" s="123" t="s">
        <v>272</v>
      </c>
      <c r="Z76" s="124" t="s">
        <v>272</v>
      </c>
      <c r="AA76" s="125" t="s">
        <v>272</v>
      </c>
      <c r="AB76" s="109" t="s">
        <v>246</v>
      </c>
      <c r="AC76" s="133" t="s">
        <v>284</v>
      </c>
      <c r="AD76" s="133" t="s">
        <v>284</v>
      </c>
      <c r="AE76" s="133" t="s">
        <v>284</v>
      </c>
      <c r="AF76" s="133" t="s">
        <v>284</v>
      </c>
      <c r="AG76" s="133" t="s">
        <v>284</v>
      </c>
      <c r="AH76" s="133" t="s">
        <v>284</v>
      </c>
      <c r="AI76" s="134" t="s">
        <v>284</v>
      </c>
      <c r="AJ76" s="1">
        <f t="shared" si="2"/>
        <v>0</v>
      </c>
    </row>
    <row r="77" spans="2:36" ht="15" customHeight="1">
      <c r="B77" s="4"/>
      <c r="C77" s="4"/>
      <c r="D77" s="132"/>
      <c r="E77" s="132"/>
      <c r="F77" s="132"/>
      <c r="G77" s="109"/>
      <c r="H77" s="126"/>
      <c r="I77" s="126"/>
      <c r="J77" s="126"/>
      <c r="K77" s="126"/>
      <c r="L77" s="126"/>
      <c r="M77" s="126"/>
      <c r="N77" s="127"/>
      <c r="O77" s="128"/>
      <c r="P77" s="128"/>
      <c r="Q77" s="205"/>
      <c r="R77" s="205"/>
      <c r="S77" s="113"/>
      <c r="T77" s="131"/>
      <c r="U77" s="131"/>
      <c r="W77" s="108">
        <f t="shared" si="0"/>
        <v>0</v>
      </c>
      <c r="X77" s="22"/>
      <c r="Y77" s="123" t="s">
        <v>272</v>
      </c>
      <c r="Z77" s="124" t="s">
        <v>272</v>
      </c>
      <c r="AA77" s="125" t="s">
        <v>272</v>
      </c>
      <c r="AB77" s="109" t="s">
        <v>246</v>
      </c>
      <c r="AC77" s="133" t="s">
        <v>285</v>
      </c>
      <c r="AD77" s="133" t="s">
        <v>285</v>
      </c>
      <c r="AE77" s="133" t="s">
        <v>285</v>
      </c>
      <c r="AF77" s="133" t="s">
        <v>285</v>
      </c>
      <c r="AG77" s="133" t="s">
        <v>285</v>
      </c>
      <c r="AH77" s="133" t="s">
        <v>285</v>
      </c>
      <c r="AI77" s="134" t="s">
        <v>285</v>
      </c>
      <c r="AJ77" s="1">
        <f t="shared" si="2"/>
        <v>0</v>
      </c>
    </row>
    <row r="78" spans="2:36" ht="15" customHeight="1">
      <c r="B78" s="4"/>
      <c r="C78" s="4"/>
      <c r="D78" s="132"/>
      <c r="E78" s="132"/>
      <c r="F78" s="132"/>
      <c r="G78" s="109"/>
      <c r="H78" s="126"/>
      <c r="I78" s="126"/>
      <c r="J78" s="126"/>
      <c r="K78" s="126"/>
      <c r="L78" s="126"/>
      <c r="M78" s="126"/>
      <c r="N78" s="127"/>
      <c r="O78" s="128"/>
      <c r="P78" s="128"/>
      <c r="Q78" s="205"/>
      <c r="R78" s="205"/>
      <c r="S78" s="113"/>
      <c r="T78" s="131"/>
      <c r="U78" s="131"/>
      <c r="W78" s="108">
        <f t="shared" si="0"/>
        <v>0</v>
      </c>
      <c r="X78" s="22"/>
      <c r="Y78" s="123" t="s">
        <v>272</v>
      </c>
      <c r="Z78" s="124" t="s">
        <v>272</v>
      </c>
      <c r="AA78" s="125" t="s">
        <v>272</v>
      </c>
      <c r="AB78" s="109" t="s">
        <v>246</v>
      </c>
      <c r="AC78" s="133" t="s">
        <v>286</v>
      </c>
      <c r="AD78" s="133" t="s">
        <v>286</v>
      </c>
      <c r="AE78" s="133" t="s">
        <v>286</v>
      </c>
      <c r="AF78" s="133" t="s">
        <v>286</v>
      </c>
      <c r="AG78" s="133" t="s">
        <v>286</v>
      </c>
      <c r="AH78" s="133" t="s">
        <v>286</v>
      </c>
      <c r="AI78" s="134" t="s">
        <v>286</v>
      </c>
      <c r="AJ78" s="1">
        <f t="shared" si="2"/>
        <v>0</v>
      </c>
    </row>
    <row r="79" spans="2:36" ht="15" customHeight="1">
      <c r="B79" s="4"/>
      <c r="C79" s="4"/>
      <c r="D79" s="132"/>
      <c r="E79" s="132"/>
      <c r="F79" s="132"/>
      <c r="G79" s="109"/>
      <c r="H79" s="126"/>
      <c r="I79" s="126"/>
      <c r="J79" s="126"/>
      <c r="K79" s="126"/>
      <c r="L79" s="126"/>
      <c r="M79" s="126"/>
      <c r="N79" s="127"/>
      <c r="O79" s="128"/>
      <c r="P79" s="128"/>
      <c r="Q79" s="205"/>
      <c r="R79" s="205"/>
      <c r="S79" s="113"/>
      <c r="T79" s="131"/>
      <c r="U79" s="131"/>
      <c r="W79" s="108">
        <f t="shared" si="0"/>
        <v>0</v>
      </c>
      <c r="X79" s="22"/>
      <c r="Y79" s="123" t="s">
        <v>272</v>
      </c>
      <c r="Z79" s="124" t="s">
        <v>272</v>
      </c>
      <c r="AA79" s="125" t="s">
        <v>272</v>
      </c>
      <c r="AB79" s="109" t="s">
        <v>246</v>
      </c>
      <c r="AC79" s="133" t="s">
        <v>287</v>
      </c>
      <c r="AD79" s="133" t="s">
        <v>287</v>
      </c>
      <c r="AE79" s="133" t="s">
        <v>287</v>
      </c>
      <c r="AF79" s="133" t="s">
        <v>287</v>
      </c>
      <c r="AG79" s="133" t="s">
        <v>287</v>
      </c>
      <c r="AH79" s="133" t="s">
        <v>287</v>
      </c>
      <c r="AI79" s="134" t="s">
        <v>287</v>
      </c>
      <c r="AJ79" s="1">
        <f t="shared" si="2"/>
        <v>0</v>
      </c>
    </row>
    <row r="80" spans="2:36" ht="15" customHeight="1">
      <c r="B80" s="4"/>
      <c r="C80" s="4"/>
      <c r="D80" s="132"/>
      <c r="E80" s="132"/>
      <c r="F80" s="132"/>
      <c r="G80" s="109"/>
      <c r="H80" s="126"/>
      <c r="I80" s="126"/>
      <c r="J80" s="126"/>
      <c r="K80" s="126"/>
      <c r="L80" s="126"/>
      <c r="M80" s="126"/>
      <c r="N80" s="127"/>
      <c r="O80" s="128"/>
      <c r="P80" s="128"/>
      <c r="Q80" s="205"/>
      <c r="R80" s="205"/>
      <c r="S80" s="113"/>
      <c r="T80" s="131"/>
      <c r="U80" s="131"/>
      <c r="W80" s="108">
        <f t="shared" si="0"/>
        <v>0</v>
      </c>
      <c r="X80" s="22"/>
      <c r="Y80" s="123"/>
      <c r="Z80" s="124" t="s">
        <v>272</v>
      </c>
      <c r="AA80" s="125" t="s">
        <v>272</v>
      </c>
      <c r="AB80" s="109"/>
      <c r="AC80" s="133"/>
      <c r="AD80" s="133" t="s">
        <v>288</v>
      </c>
      <c r="AE80" s="133" t="s">
        <v>288</v>
      </c>
      <c r="AF80" s="133" t="s">
        <v>288</v>
      </c>
      <c r="AG80" s="133" t="s">
        <v>288</v>
      </c>
      <c r="AH80" s="133" t="s">
        <v>288</v>
      </c>
      <c r="AI80" s="134" t="s">
        <v>288</v>
      </c>
      <c r="AJ80" s="1">
        <f t="shared" si="2"/>
        <v>0</v>
      </c>
    </row>
    <row r="81" spans="2:36" ht="15" customHeight="1">
      <c r="B81" s="4"/>
      <c r="C81" s="4"/>
      <c r="D81" s="132"/>
      <c r="E81" s="132"/>
      <c r="F81" s="132"/>
      <c r="G81" s="109"/>
      <c r="H81" s="126"/>
      <c r="I81" s="126"/>
      <c r="J81" s="126"/>
      <c r="K81" s="126"/>
      <c r="L81" s="126"/>
      <c r="M81" s="126"/>
      <c r="N81" s="127"/>
      <c r="O81" s="128"/>
      <c r="P81" s="128"/>
      <c r="Q81" s="205"/>
      <c r="R81" s="205"/>
      <c r="S81" s="113"/>
      <c r="T81" s="131"/>
      <c r="U81" s="131"/>
      <c r="W81" s="108">
        <f t="shared" si="0"/>
        <v>0</v>
      </c>
      <c r="X81" s="22"/>
      <c r="Y81" s="123"/>
      <c r="Z81" s="124"/>
      <c r="AA81" s="125"/>
      <c r="AB81" s="109"/>
      <c r="AC81" s="133"/>
      <c r="AD81" s="133"/>
      <c r="AE81" s="133"/>
      <c r="AF81" s="133"/>
      <c r="AG81" s="133"/>
      <c r="AH81" s="133"/>
      <c r="AI81" s="134"/>
    </row>
    <row r="82" spans="2:36" ht="15" customHeight="1">
      <c r="B82" s="4"/>
      <c r="C82" s="4"/>
      <c r="D82" s="132"/>
      <c r="E82" s="132"/>
      <c r="F82" s="132"/>
      <c r="G82" s="109"/>
      <c r="H82" s="126"/>
      <c r="I82" s="126"/>
      <c r="J82" s="126"/>
      <c r="K82" s="126"/>
      <c r="L82" s="126"/>
      <c r="M82" s="126"/>
      <c r="N82" s="127"/>
      <c r="O82" s="128"/>
      <c r="P82" s="128"/>
      <c r="Q82" s="205"/>
      <c r="R82" s="205"/>
      <c r="S82" s="113"/>
      <c r="T82" s="131"/>
      <c r="U82" s="131"/>
      <c r="W82" s="108">
        <f t="shared" si="0"/>
        <v>0</v>
      </c>
      <c r="X82" s="22"/>
      <c r="Y82" s="123" t="s">
        <v>398</v>
      </c>
      <c r="Z82" s="124"/>
      <c r="AA82" s="125"/>
      <c r="AB82" s="109" t="s">
        <v>273</v>
      </c>
      <c r="AC82" s="133" t="s">
        <v>290</v>
      </c>
      <c r="AD82" s="133" t="s">
        <v>290</v>
      </c>
      <c r="AE82" s="133" t="s">
        <v>290</v>
      </c>
      <c r="AF82" s="133" t="s">
        <v>290</v>
      </c>
      <c r="AG82" s="133" t="s">
        <v>290</v>
      </c>
      <c r="AH82" s="133" t="s">
        <v>290</v>
      </c>
      <c r="AI82" s="134" t="s">
        <v>290</v>
      </c>
      <c r="AJ82" s="1">
        <f t="shared" ref="AJ82:AJ113" si="3">COUNTIF($H$26:$H$173,AC82)</f>
        <v>0</v>
      </c>
    </row>
    <row r="83" spans="2:36" ht="15" customHeight="1">
      <c r="B83" s="4"/>
      <c r="C83" s="4"/>
      <c r="D83" s="132"/>
      <c r="E83" s="132"/>
      <c r="F83" s="132"/>
      <c r="G83" s="109"/>
      <c r="H83" s="126"/>
      <c r="I83" s="126"/>
      <c r="J83" s="126"/>
      <c r="K83" s="126"/>
      <c r="L83" s="126"/>
      <c r="M83" s="126"/>
      <c r="N83" s="127"/>
      <c r="O83" s="128"/>
      <c r="P83" s="128"/>
      <c r="Q83" s="205"/>
      <c r="R83" s="205"/>
      <c r="S83" s="113"/>
      <c r="T83" s="131"/>
      <c r="U83" s="131"/>
      <c r="W83" s="108">
        <f t="shared" si="0"/>
        <v>0</v>
      </c>
      <c r="X83" s="22"/>
      <c r="Y83" s="123" t="s">
        <v>398</v>
      </c>
      <c r="Z83" s="124"/>
      <c r="AA83" s="125"/>
      <c r="AB83" s="109" t="s">
        <v>273</v>
      </c>
      <c r="AC83" s="133" t="s">
        <v>292</v>
      </c>
      <c r="AD83" s="133" t="s">
        <v>292</v>
      </c>
      <c r="AE83" s="133" t="s">
        <v>292</v>
      </c>
      <c r="AF83" s="133" t="s">
        <v>292</v>
      </c>
      <c r="AG83" s="133" t="s">
        <v>292</v>
      </c>
      <c r="AH83" s="133" t="s">
        <v>292</v>
      </c>
      <c r="AI83" s="134" t="s">
        <v>292</v>
      </c>
      <c r="AJ83" s="1">
        <f t="shared" si="3"/>
        <v>0</v>
      </c>
    </row>
    <row r="84" spans="2:36" ht="15" customHeight="1">
      <c r="B84" s="4"/>
      <c r="C84" s="4"/>
      <c r="D84" s="132"/>
      <c r="E84" s="132"/>
      <c r="F84" s="132"/>
      <c r="G84" s="109"/>
      <c r="H84" s="126"/>
      <c r="I84" s="126"/>
      <c r="J84" s="126"/>
      <c r="K84" s="126"/>
      <c r="L84" s="126"/>
      <c r="M84" s="126"/>
      <c r="N84" s="127"/>
      <c r="O84" s="128"/>
      <c r="P84" s="128"/>
      <c r="Q84" s="205"/>
      <c r="R84" s="205"/>
      <c r="S84" s="113"/>
      <c r="T84" s="131"/>
      <c r="U84" s="131"/>
      <c r="W84" s="108">
        <f t="shared" si="0"/>
        <v>0</v>
      </c>
      <c r="X84" s="22"/>
      <c r="Y84" s="123" t="s">
        <v>398</v>
      </c>
      <c r="Z84" s="124"/>
      <c r="AA84" s="125"/>
      <c r="AB84" s="109" t="s">
        <v>273</v>
      </c>
      <c r="AC84" s="133" t="s">
        <v>293</v>
      </c>
      <c r="AD84" s="133" t="s">
        <v>293</v>
      </c>
      <c r="AE84" s="133" t="s">
        <v>293</v>
      </c>
      <c r="AF84" s="133" t="s">
        <v>293</v>
      </c>
      <c r="AG84" s="133" t="s">
        <v>293</v>
      </c>
      <c r="AH84" s="133" t="s">
        <v>293</v>
      </c>
      <c r="AI84" s="134" t="s">
        <v>293</v>
      </c>
      <c r="AJ84" s="1">
        <f t="shared" si="3"/>
        <v>0</v>
      </c>
    </row>
    <row r="85" spans="2:36" ht="15" customHeight="1">
      <c r="B85" s="4"/>
      <c r="C85" s="4"/>
      <c r="D85" s="132"/>
      <c r="E85" s="132"/>
      <c r="F85" s="132"/>
      <c r="G85" s="109"/>
      <c r="H85" s="126"/>
      <c r="I85" s="126"/>
      <c r="J85" s="126"/>
      <c r="K85" s="126"/>
      <c r="L85" s="126"/>
      <c r="M85" s="126"/>
      <c r="N85" s="127"/>
      <c r="O85" s="128"/>
      <c r="P85" s="128"/>
      <c r="Q85" s="205"/>
      <c r="R85" s="205"/>
      <c r="S85" s="113"/>
      <c r="T85" s="131"/>
      <c r="U85" s="131"/>
      <c r="W85" s="108">
        <f t="shared" si="0"/>
        <v>0</v>
      </c>
      <c r="X85" s="22"/>
      <c r="Y85" s="123" t="s">
        <v>398</v>
      </c>
      <c r="Z85" s="124"/>
      <c r="AA85" s="125"/>
      <c r="AB85" s="109" t="s">
        <v>273</v>
      </c>
      <c r="AC85" s="133" t="s">
        <v>294</v>
      </c>
      <c r="AD85" s="133" t="s">
        <v>294</v>
      </c>
      <c r="AE85" s="133" t="s">
        <v>294</v>
      </c>
      <c r="AF85" s="133" t="s">
        <v>294</v>
      </c>
      <c r="AG85" s="133" t="s">
        <v>294</v>
      </c>
      <c r="AH85" s="133" t="s">
        <v>294</v>
      </c>
      <c r="AI85" s="134" t="s">
        <v>294</v>
      </c>
      <c r="AJ85" s="1">
        <f t="shared" si="3"/>
        <v>0</v>
      </c>
    </row>
    <row r="86" spans="2:36" ht="15" customHeight="1">
      <c r="B86" s="4"/>
      <c r="C86" s="4"/>
      <c r="D86" s="132"/>
      <c r="E86" s="132"/>
      <c r="F86" s="132"/>
      <c r="G86" s="109"/>
      <c r="H86" s="126"/>
      <c r="I86" s="126"/>
      <c r="J86" s="126"/>
      <c r="K86" s="126"/>
      <c r="L86" s="126"/>
      <c r="M86" s="126"/>
      <c r="N86" s="127"/>
      <c r="O86" s="128"/>
      <c r="P86" s="128"/>
      <c r="Q86" s="205"/>
      <c r="R86" s="205"/>
      <c r="S86" s="113"/>
      <c r="T86" s="131"/>
      <c r="U86" s="131"/>
      <c r="W86" s="108">
        <f t="shared" si="0"/>
        <v>0</v>
      </c>
      <c r="X86" s="22"/>
      <c r="Y86" s="123" t="s">
        <v>398</v>
      </c>
      <c r="Z86" s="124"/>
      <c r="AA86" s="125"/>
      <c r="AB86" s="109" t="s">
        <v>273</v>
      </c>
      <c r="AC86" s="133" t="s">
        <v>295</v>
      </c>
      <c r="AD86" s="133" t="s">
        <v>295</v>
      </c>
      <c r="AE86" s="133" t="s">
        <v>295</v>
      </c>
      <c r="AF86" s="133" t="s">
        <v>295</v>
      </c>
      <c r="AG86" s="133" t="s">
        <v>295</v>
      </c>
      <c r="AH86" s="133" t="s">
        <v>295</v>
      </c>
      <c r="AI86" s="134" t="s">
        <v>295</v>
      </c>
      <c r="AJ86" s="1">
        <f t="shared" si="3"/>
        <v>0</v>
      </c>
    </row>
    <row r="87" spans="2:36" ht="15" customHeight="1">
      <c r="B87" s="4"/>
      <c r="C87" s="4"/>
      <c r="D87" s="132"/>
      <c r="E87" s="132"/>
      <c r="F87" s="132"/>
      <c r="G87" s="109"/>
      <c r="H87" s="126"/>
      <c r="I87" s="126"/>
      <c r="J87" s="126"/>
      <c r="K87" s="126"/>
      <c r="L87" s="126"/>
      <c r="M87" s="126"/>
      <c r="N87" s="127"/>
      <c r="O87" s="128"/>
      <c r="P87" s="128"/>
      <c r="Q87" s="205"/>
      <c r="R87" s="205"/>
      <c r="S87" s="113"/>
      <c r="T87" s="131"/>
      <c r="U87" s="131"/>
      <c r="W87" s="108">
        <f t="shared" si="0"/>
        <v>0</v>
      </c>
      <c r="X87" s="22"/>
      <c r="Y87" s="123" t="s">
        <v>398</v>
      </c>
      <c r="Z87" s="124"/>
      <c r="AA87" s="125"/>
      <c r="AB87" s="109" t="s">
        <v>273</v>
      </c>
      <c r="AC87" s="133" t="s">
        <v>296</v>
      </c>
      <c r="AD87" s="133"/>
      <c r="AE87" s="133"/>
      <c r="AF87" s="133"/>
      <c r="AG87" s="133"/>
      <c r="AH87" s="133"/>
      <c r="AI87" s="134"/>
      <c r="AJ87" s="1">
        <f t="shared" si="3"/>
        <v>0</v>
      </c>
    </row>
    <row r="88" spans="2:36" ht="15" customHeight="1">
      <c r="B88" s="4"/>
      <c r="C88" s="4"/>
      <c r="D88" s="132"/>
      <c r="E88" s="132"/>
      <c r="F88" s="132"/>
      <c r="G88" s="109"/>
      <c r="H88" s="126"/>
      <c r="I88" s="126"/>
      <c r="J88" s="126"/>
      <c r="K88" s="126"/>
      <c r="L88" s="126"/>
      <c r="M88" s="126"/>
      <c r="N88" s="127"/>
      <c r="O88" s="128"/>
      <c r="P88" s="128"/>
      <c r="Q88" s="205"/>
      <c r="R88" s="205"/>
      <c r="S88" s="113"/>
      <c r="T88" s="131"/>
      <c r="U88" s="131"/>
      <c r="W88" s="108">
        <f t="shared" si="0"/>
        <v>0</v>
      </c>
      <c r="X88" s="22"/>
      <c r="Y88" s="123" t="s">
        <v>398</v>
      </c>
      <c r="Z88" s="124"/>
      <c r="AA88" s="125"/>
      <c r="AB88" s="109" t="s">
        <v>273</v>
      </c>
      <c r="AC88" s="133" t="s">
        <v>297</v>
      </c>
      <c r="AD88" s="133"/>
      <c r="AE88" s="133"/>
      <c r="AF88" s="133"/>
      <c r="AG88" s="133"/>
      <c r="AH88" s="133"/>
      <c r="AI88" s="134"/>
      <c r="AJ88" s="1">
        <f t="shared" si="3"/>
        <v>0</v>
      </c>
    </row>
    <row r="89" spans="2:36" ht="15" customHeight="1">
      <c r="B89" s="4"/>
      <c r="C89" s="4"/>
      <c r="D89" s="132"/>
      <c r="E89" s="132"/>
      <c r="F89" s="132"/>
      <c r="G89" s="109"/>
      <c r="H89" s="126"/>
      <c r="I89" s="126"/>
      <c r="J89" s="126"/>
      <c r="K89" s="126"/>
      <c r="L89" s="126"/>
      <c r="M89" s="126"/>
      <c r="N89" s="127"/>
      <c r="O89" s="128"/>
      <c r="P89" s="128"/>
      <c r="Q89" s="205"/>
      <c r="R89" s="205"/>
      <c r="S89" s="113"/>
      <c r="T89" s="131"/>
      <c r="U89" s="131"/>
      <c r="W89" s="108">
        <f t="shared" si="0"/>
        <v>0</v>
      </c>
      <c r="X89" s="22"/>
      <c r="Y89" s="123" t="s">
        <v>398</v>
      </c>
      <c r="Z89" s="124"/>
      <c r="AA89" s="125"/>
      <c r="AB89" s="109" t="s">
        <v>273</v>
      </c>
      <c r="AC89" s="133" t="s">
        <v>298</v>
      </c>
      <c r="AD89" s="133"/>
      <c r="AE89" s="133"/>
      <c r="AF89" s="133"/>
      <c r="AG89" s="133"/>
      <c r="AH89" s="133"/>
      <c r="AI89" s="134"/>
      <c r="AJ89" s="1">
        <f t="shared" si="3"/>
        <v>0</v>
      </c>
    </row>
    <row r="90" spans="2:36" ht="15" customHeight="1">
      <c r="B90" s="4"/>
      <c r="C90" s="4"/>
      <c r="D90" s="132"/>
      <c r="E90" s="132"/>
      <c r="F90" s="132"/>
      <c r="G90" s="109"/>
      <c r="H90" s="126"/>
      <c r="I90" s="126"/>
      <c r="J90" s="126"/>
      <c r="K90" s="126"/>
      <c r="L90" s="126"/>
      <c r="M90" s="126"/>
      <c r="N90" s="127"/>
      <c r="O90" s="128"/>
      <c r="P90" s="128"/>
      <c r="Q90" s="205"/>
      <c r="R90" s="205"/>
      <c r="S90" s="113"/>
      <c r="T90" s="131"/>
      <c r="U90" s="131"/>
      <c r="W90" s="108">
        <f t="shared" ref="W90:W155" si="4">+Q90+S90</f>
        <v>0</v>
      </c>
      <c r="X90" s="22"/>
      <c r="Y90" s="123" t="s">
        <v>398</v>
      </c>
      <c r="Z90" s="124"/>
      <c r="AA90" s="125"/>
      <c r="AB90" s="109" t="s">
        <v>273</v>
      </c>
      <c r="AC90" s="133" t="s">
        <v>299</v>
      </c>
      <c r="AD90" s="133"/>
      <c r="AE90" s="133"/>
      <c r="AF90" s="133"/>
      <c r="AG90" s="133"/>
      <c r="AH90" s="133"/>
      <c r="AI90" s="134"/>
      <c r="AJ90" s="1">
        <f t="shared" si="3"/>
        <v>0</v>
      </c>
    </row>
    <row r="91" spans="2:36" ht="15" customHeight="1">
      <c r="B91" s="4"/>
      <c r="C91" s="4"/>
      <c r="D91" s="132"/>
      <c r="E91" s="132"/>
      <c r="F91" s="132"/>
      <c r="G91" s="109"/>
      <c r="H91" s="126"/>
      <c r="I91" s="126"/>
      <c r="J91" s="126"/>
      <c r="K91" s="126"/>
      <c r="L91" s="126"/>
      <c r="M91" s="126"/>
      <c r="N91" s="127"/>
      <c r="O91" s="128"/>
      <c r="P91" s="128"/>
      <c r="Q91" s="205"/>
      <c r="R91" s="205"/>
      <c r="S91" s="113"/>
      <c r="T91" s="131"/>
      <c r="U91" s="131"/>
      <c r="W91" s="108">
        <f t="shared" si="4"/>
        <v>0</v>
      </c>
      <c r="X91" s="22"/>
      <c r="Y91" s="123" t="s">
        <v>398</v>
      </c>
      <c r="Z91" s="124"/>
      <c r="AA91" s="125"/>
      <c r="AB91" s="109" t="s">
        <v>273</v>
      </c>
      <c r="AC91" s="133" t="s">
        <v>300</v>
      </c>
      <c r="AD91" s="133"/>
      <c r="AE91" s="133"/>
      <c r="AF91" s="133"/>
      <c r="AG91" s="133"/>
      <c r="AH91" s="133"/>
      <c r="AI91" s="134"/>
      <c r="AJ91" s="1">
        <f t="shared" si="3"/>
        <v>0</v>
      </c>
    </row>
    <row r="92" spans="2:36" ht="15" customHeight="1">
      <c r="B92" s="4"/>
      <c r="C92" s="4"/>
      <c r="D92" s="132"/>
      <c r="E92" s="132"/>
      <c r="F92" s="132"/>
      <c r="G92" s="109"/>
      <c r="H92" s="126"/>
      <c r="I92" s="126"/>
      <c r="J92" s="126"/>
      <c r="K92" s="126"/>
      <c r="L92" s="126"/>
      <c r="M92" s="126"/>
      <c r="N92" s="127"/>
      <c r="O92" s="128"/>
      <c r="P92" s="128"/>
      <c r="Q92" s="205"/>
      <c r="R92" s="205"/>
      <c r="S92" s="113"/>
      <c r="T92" s="131"/>
      <c r="U92" s="131"/>
      <c r="W92" s="108">
        <f t="shared" si="4"/>
        <v>0</v>
      </c>
      <c r="X92" s="22"/>
      <c r="Y92" s="123" t="s">
        <v>398</v>
      </c>
      <c r="Z92" s="124"/>
      <c r="AA92" s="125"/>
      <c r="AB92" s="109" t="s">
        <v>273</v>
      </c>
      <c r="AC92" s="133" t="s">
        <v>301</v>
      </c>
      <c r="AD92" s="133"/>
      <c r="AE92" s="133"/>
      <c r="AF92" s="133"/>
      <c r="AG92" s="133"/>
      <c r="AH92" s="133"/>
      <c r="AI92" s="134"/>
      <c r="AJ92" s="1">
        <f t="shared" si="3"/>
        <v>0</v>
      </c>
    </row>
    <row r="93" spans="2:36" ht="15" customHeight="1">
      <c r="B93" s="4"/>
      <c r="C93" s="4"/>
      <c r="D93" s="132"/>
      <c r="E93" s="132"/>
      <c r="F93" s="132"/>
      <c r="G93" s="109"/>
      <c r="H93" s="126"/>
      <c r="I93" s="126"/>
      <c r="J93" s="126"/>
      <c r="K93" s="126"/>
      <c r="L93" s="126"/>
      <c r="M93" s="126"/>
      <c r="N93" s="127"/>
      <c r="O93" s="128"/>
      <c r="P93" s="128"/>
      <c r="Q93" s="205"/>
      <c r="R93" s="205"/>
      <c r="S93" s="113"/>
      <c r="T93" s="131"/>
      <c r="U93" s="131"/>
      <c r="W93" s="108">
        <f t="shared" si="4"/>
        <v>0</v>
      </c>
      <c r="X93" s="22"/>
      <c r="Y93" s="123" t="s">
        <v>398</v>
      </c>
      <c r="Z93" s="124"/>
      <c r="AA93" s="125"/>
      <c r="AB93" s="109" t="s">
        <v>273</v>
      </c>
      <c r="AC93" s="133" t="s">
        <v>302</v>
      </c>
      <c r="AD93" s="133"/>
      <c r="AE93" s="133"/>
      <c r="AF93" s="133"/>
      <c r="AG93" s="133"/>
      <c r="AH93" s="133"/>
      <c r="AI93" s="134"/>
      <c r="AJ93" s="1">
        <f t="shared" si="3"/>
        <v>0</v>
      </c>
    </row>
    <row r="94" spans="2:36" ht="15" customHeight="1">
      <c r="B94" s="4"/>
      <c r="C94" s="4"/>
      <c r="D94" s="123"/>
      <c r="E94" s="124"/>
      <c r="F94" s="125"/>
      <c r="G94" s="109"/>
      <c r="H94" s="126"/>
      <c r="I94" s="126"/>
      <c r="J94" s="126"/>
      <c r="K94" s="126"/>
      <c r="L94" s="126"/>
      <c r="M94" s="126"/>
      <c r="N94" s="127"/>
      <c r="O94" s="128"/>
      <c r="P94" s="128"/>
      <c r="Q94" s="129"/>
      <c r="R94" s="130"/>
      <c r="S94" s="111"/>
      <c r="T94" s="131"/>
      <c r="U94" s="131"/>
      <c r="W94" s="108">
        <f t="shared" si="4"/>
        <v>0</v>
      </c>
      <c r="X94" s="22"/>
      <c r="Y94" s="123" t="s">
        <v>398</v>
      </c>
      <c r="Z94" s="124"/>
      <c r="AA94" s="125"/>
      <c r="AB94" s="109" t="s">
        <v>273</v>
      </c>
      <c r="AC94" s="133" t="s">
        <v>303</v>
      </c>
      <c r="AD94" s="133"/>
      <c r="AE94" s="133"/>
      <c r="AF94" s="133"/>
      <c r="AG94" s="133"/>
      <c r="AH94" s="133"/>
      <c r="AI94" s="134"/>
      <c r="AJ94" s="1">
        <f t="shared" si="3"/>
        <v>0</v>
      </c>
    </row>
    <row r="95" spans="2:36" ht="15" customHeight="1">
      <c r="B95" s="4"/>
      <c r="C95" s="4"/>
      <c r="D95" s="123"/>
      <c r="E95" s="124"/>
      <c r="F95" s="125"/>
      <c r="G95" s="109"/>
      <c r="H95" s="126"/>
      <c r="I95" s="126"/>
      <c r="J95" s="126"/>
      <c r="K95" s="126"/>
      <c r="L95" s="126"/>
      <c r="M95" s="126"/>
      <c r="N95" s="127"/>
      <c r="O95" s="128"/>
      <c r="P95" s="128"/>
      <c r="Q95" s="129"/>
      <c r="R95" s="130"/>
      <c r="S95" s="111"/>
      <c r="T95" s="131"/>
      <c r="U95" s="131"/>
      <c r="W95" s="108">
        <f t="shared" si="4"/>
        <v>0</v>
      </c>
      <c r="X95" s="22"/>
      <c r="Y95" s="123" t="s">
        <v>398</v>
      </c>
      <c r="Z95" s="124"/>
      <c r="AA95" s="125"/>
      <c r="AB95" s="109" t="s">
        <v>273</v>
      </c>
      <c r="AC95" s="133" t="s">
        <v>304</v>
      </c>
      <c r="AD95" s="133"/>
      <c r="AE95" s="133"/>
      <c r="AF95" s="133"/>
      <c r="AG95" s="133"/>
      <c r="AH95" s="133"/>
      <c r="AI95" s="134"/>
      <c r="AJ95" s="1">
        <f t="shared" si="3"/>
        <v>0</v>
      </c>
    </row>
    <row r="96" spans="2:36" ht="15" customHeight="1">
      <c r="B96" s="4"/>
      <c r="C96" s="4"/>
      <c r="D96" s="123"/>
      <c r="E96" s="124"/>
      <c r="F96" s="125"/>
      <c r="G96" s="109"/>
      <c r="H96" s="126"/>
      <c r="I96" s="126"/>
      <c r="J96" s="126"/>
      <c r="K96" s="126"/>
      <c r="L96" s="126"/>
      <c r="M96" s="126"/>
      <c r="N96" s="127"/>
      <c r="O96" s="128"/>
      <c r="P96" s="128"/>
      <c r="Q96" s="129"/>
      <c r="R96" s="130"/>
      <c r="S96" s="111"/>
      <c r="T96" s="131"/>
      <c r="U96" s="131"/>
      <c r="W96" s="108">
        <f t="shared" si="4"/>
        <v>0</v>
      </c>
      <c r="X96" s="22"/>
      <c r="Y96" s="123" t="s">
        <v>398</v>
      </c>
      <c r="Z96" s="124"/>
      <c r="AA96" s="125"/>
      <c r="AB96" s="109" t="s">
        <v>273</v>
      </c>
      <c r="AC96" s="133" t="s">
        <v>305</v>
      </c>
      <c r="AD96" s="133"/>
      <c r="AE96" s="133"/>
      <c r="AF96" s="133"/>
      <c r="AG96" s="133"/>
      <c r="AH96" s="133"/>
      <c r="AI96" s="134"/>
      <c r="AJ96" s="1">
        <f t="shared" si="3"/>
        <v>0</v>
      </c>
    </row>
    <row r="97" spans="2:36" ht="15" customHeight="1">
      <c r="B97" s="4"/>
      <c r="C97" s="4"/>
      <c r="D97" s="123"/>
      <c r="E97" s="124"/>
      <c r="F97" s="125"/>
      <c r="G97" s="109"/>
      <c r="H97" s="126"/>
      <c r="I97" s="126"/>
      <c r="J97" s="126"/>
      <c r="K97" s="126"/>
      <c r="L97" s="126"/>
      <c r="M97" s="126"/>
      <c r="N97" s="127"/>
      <c r="O97" s="128"/>
      <c r="P97" s="128"/>
      <c r="Q97" s="129"/>
      <c r="R97" s="130"/>
      <c r="S97" s="111"/>
      <c r="T97" s="131"/>
      <c r="U97" s="131"/>
      <c r="W97" s="108">
        <f t="shared" si="4"/>
        <v>0</v>
      </c>
      <c r="X97" s="22"/>
      <c r="Y97" s="214" t="s">
        <v>398</v>
      </c>
      <c r="Z97" s="215"/>
      <c r="AA97" s="216"/>
      <c r="AB97" s="118" t="s">
        <v>273</v>
      </c>
      <c r="AC97" s="217" t="s">
        <v>306</v>
      </c>
      <c r="AD97" s="217"/>
      <c r="AE97" s="217"/>
      <c r="AF97" s="217"/>
      <c r="AG97" s="217"/>
      <c r="AH97" s="217"/>
      <c r="AI97" s="218"/>
      <c r="AJ97" s="1">
        <f t="shared" si="3"/>
        <v>0</v>
      </c>
    </row>
    <row r="98" spans="2:36" ht="15" customHeight="1">
      <c r="B98" s="4"/>
      <c r="C98" s="4"/>
      <c r="D98" s="123"/>
      <c r="E98" s="124"/>
      <c r="F98" s="125"/>
      <c r="G98" s="109"/>
      <c r="H98" s="126"/>
      <c r="I98" s="126"/>
      <c r="J98" s="126"/>
      <c r="K98" s="126"/>
      <c r="L98" s="126"/>
      <c r="M98" s="126"/>
      <c r="N98" s="127"/>
      <c r="O98" s="128"/>
      <c r="P98" s="128"/>
      <c r="Q98" s="129"/>
      <c r="R98" s="130"/>
      <c r="S98" s="111"/>
      <c r="T98" s="131"/>
      <c r="U98" s="131"/>
      <c r="W98" s="108">
        <f t="shared" si="4"/>
        <v>0</v>
      </c>
      <c r="X98" s="22"/>
      <c r="Y98" s="214" t="s">
        <v>398</v>
      </c>
      <c r="Z98" s="215"/>
      <c r="AA98" s="216"/>
      <c r="AB98" s="118" t="s">
        <v>273</v>
      </c>
      <c r="AC98" s="217" t="s">
        <v>307</v>
      </c>
      <c r="AD98" s="217"/>
      <c r="AE98" s="217"/>
      <c r="AF98" s="217"/>
      <c r="AG98" s="217"/>
      <c r="AH98" s="217"/>
      <c r="AI98" s="218"/>
      <c r="AJ98" s="1">
        <f t="shared" si="3"/>
        <v>0</v>
      </c>
    </row>
    <row r="99" spans="2:36" ht="15" customHeight="1">
      <c r="B99" s="4"/>
      <c r="C99" s="4"/>
      <c r="D99" s="123"/>
      <c r="E99" s="124"/>
      <c r="F99" s="125"/>
      <c r="G99" s="109"/>
      <c r="H99" s="126"/>
      <c r="I99" s="126"/>
      <c r="J99" s="126"/>
      <c r="K99" s="126"/>
      <c r="L99" s="126"/>
      <c r="M99" s="126"/>
      <c r="N99" s="127"/>
      <c r="O99" s="128"/>
      <c r="P99" s="128"/>
      <c r="Q99" s="129"/>
      <c r="R99" s="130"/>
      <c r="S99" s="111"/>
      <c r="T99" s="131"/>
      <c r="U99" s="131"/>
      <c r="W99" s="108">
        <f t="shared" si="4"/>
        <v>0</v>
      </c>
      <c r="X99" s="22"/>
      <c r="Y99" s="123" t="s">
        <v>398</v>
      </c>
      <c r="Z99" s="124"/>
      <c r="AA99" s="125"/>
      <c r="AB99" s="109" t="s">
        <v>273</v>
      </c>
      <c r="AC99" s="133" t="s">
        <v>308</v>
      </c>
      <c r="AD99" s="133"/>
      <c r="AE99" s="133"/>
      <c r="AF99" s="133"/>
      <c r="AG99" s="133"/>
      <c r="AH99" s="133"/>
      <c r="AI99" s="134"/>
      <c r="AJ99" s="1">
        <f t="shared" si="3"/>
        <v>0</v>
      </c>
    </row>
    <row r="100" spans="2:36" ht="15" customHeight="1">
      <c r="B100" s="4"/>
      <c r="C100" s="4"/>
      <c r="D100" s="123"/>
      <c r="E100" s="124"/>
      <c r="F100" s="125"/>
      <c r="G100" s="109"/>
      <c r="H100" s="126"/>
      <c r="I100" s="126"/>
      <c r="J100" s="126"/>
      <c r="K100" s="126"/>
      <c r="L100" s="126"/>
      <c r="M100" s="126"/>
      <c r="N100" s="127"/>
      <c r="O100" s="128"/>
      <c r="P100" s="128"/>
      <c r="Q100" s="129"/>
      <c r="R100" s="130"/>
      <c r="S100" s="111"/>
      <c r="T100" s="131"/>
      <c r="U100" s="131"/>
      <c r="W100" s="108">
        <f t="shared" si="4"/>
        <v>0</v>
      </c>
      <c r="X100" s="22"/>
      <c r="Y100" s="123" t="s">
        <v>398</v>
      </c>
      <c r="Z100" s="124"/>
      <c r="AA100" s="125"/>
      <c r="AB100" s="109" t="s">
        <v>273</v>
      </c>
      <c r="AC100" s="133" t="s">
        <v>309</v>
      </c>
      <c r="AD100" s="133"/>
      <c r="AE100" s="133"/>
      <c r="AF100" s="133"/>
      <c r="AG100" s="133"/>
      <c r="AH100" s="133"/>
      <c r="AI100" s="213"/>
      <c r="AJ100" s="1">
        <f t="shared" si="3"/>
        <v>0</v>
      </c>
    </row>
    <row r="101" spans="2:36" ht="15" customHeight="1">
      <c r="B101" s="4"/>
      <c r="C101" s="4"/>
      <c r="D101" s="123"/>
      <c r="E101" s="124"/>
      <c r="F101" s="125"/>
      <c r="G101" s="109"/>
      <c r="H101" s="126"/>
      <c r="I101" s="126"/>
      <c r="J101" s="126"/>
      <c r="K101" s="126"/>
      <c r="L101" s="126"/>
      <c r="M101" s="126"/>
      <c r="N101" s="127"/>
      <c r="O101" s="128"/>
      <c r="P101" s="128"/>
      <c r="Q101" s="129"/>
      <c r="R101" s="130"/>
      <c r="S101" s="111"/>
      <c r="T101" s="131"/>
      <c r="U101" s="131"/>
      <c r="W101" s="108">
        <f t="shared" si="4"/>
        <v>0</v>
      </c>
      <c r="X101" s="22"/>
      <c r="Y101" s="123" t="s">
        <v>398</v>
      </c>
      <c r="Z101" s="124"/>
      <c r="AA101" s="125"/>
      <c r="AB101" s="109" t="s">
        <v>273</v>
      </c>
      <c r="AC101" s="133" t="s">
        <v>310</v>
      </c>
      <c r="AD101" s="133"/>
      <c r="AE101" s="133"/>
      <c r="AF101" s="133"/>
      <c r="AG101" s="133"/>
      <c r="AH101" s="133"/>
      <c r="AI101" s="213"/>
      <c r="AJ101" s="1">
        <f t="shared" si="3"/>
        <v>0</v>
      </c>
    </row>
    <row r="102" spans="2:36" ht="15" customHeight="1">
      <c r="B102" s="4"/>
      <c r="C102" s="4"/>
      <c r="D102" s="123"/>
      <c r="E102" s="124"/>
      <c r="F102" s="125"/>
      <c r="G102" s="109"/>
      <c r="H102" s="126"/>
      <c r="I102" s="126"/>
      <c r="J102" s="126"/>
      <c r="K102" s="126"/>
      <c r="L102" s="126"/>
      <c r="M102" s="126"/>
      <c r="N102" s="127"/>
      <c r="O102" s="128"/>
      <c r="P102" s="128"/>
      <c r="Q102" s="129"/>
      <c r="R102" s="130"/>
      <c r="S102" s="111"/>
      <c r="T102" s="131"/>
      <c r="U102" s="131"/>
      <c r="W102" s="108">
        <f t="shared" si="4"/>
        <v>0</v>
      </c>
      <c r="X102" s="22"/>
      <c r="Y102" s="123" t="s">
        <v>398</v>
      </c>
      <c r="Z102" s="124"/>
      <c r="AA102" s="125"/>
      <c r="AB102" s="109" t="s">
        <v>273</v>
      </c>
      <c r="AC102" s="133" t="s">
        <v>311</v>
      </c>
      <c r="AD102" s="133"/>
      <c r="AE102" s="133"/>
      <c r="AF102" s="133"/>
      <c r="AG102" s="133"/>
      <c r="AH102" s="133"/>
      <c r="AI102" s="213"/>
      <c r="AJ102" s="1">
        <f t="shared" si="3"/>
        <v>0</v>
      </c>
    </row>
    <row r="103" spans="2:36" ht="15" customHeight="1">
      <c r="B103" s="4"/>
      <c r="C103" s="4"/>
      <c r="D103" s="123"/>
      <c r="E103" s="124"/>
      <c r="F103" s="125"/>
      <c r="G103" s="109"/>
      <c r="H103" s="126"/>
      <c r="I103" s="126"/>
      <c r="J103" s="126"/>
      <c r="K103" s="126"/>
      <c r="L103" s="126"/>
      <c r="M103" s="126"/>
      <c r="N103" s="127"/>
      <c r="O103" s="128"/>
      <c r="P103" s="128"/>
      <c r="Q103" s="129"/>
      <c r="R103" s="130"/>
      <c r="S103" s="111"/>
      <c r="T103" s="131"/>
      <c r="U103" s="131"/>
      <c r="W103" s="108">
        <f t="shared" si="4"/>
        <v>0</v>
      </c>
      <c r="X103" s="22"/>
      <c r="Y103" s="123" t="s">
        <v>398</v>
      </c>
      <c r="Z103" s="124"/>
      <c r="AA103" s="125"/>
      <c r="AB103" s="109" t="s">
        <v>273</v>
      </c>
      <c r="AC103" s="133" t="s">
        <v>312</v>
      </c>
      <c r="AD103" s="133"/>
      <c r="AE103" s="133"/>
      <c r="AF103" s="133"/>
      <c r="AG103" s="133"/>
      <c r="AH103" s="133"/>
      <c r="AI103" s="213"/>
      <c r="AJ103" s="1">
        <f t="shared" si="3"/>
        <v>0</v>
      </c>
    </row>
    <row r="104" spans="2:36" ht="15" customHeight="1">
      <c r="B104" s="4"/>
      <c r="C104" s="4"/>
      <c r="D104" s="123"/>
      <c r="E104" s="124"/>
      <c r="F104" s="125"/>
      <c r="G104" s="109"/>
      <c r="H104" s="126"/>
      <c r="I104" s="126"/>
      <c r="J104" s="126"/>
      <c r="K104" s="126"/>
      <c r="L104" s="126"/>
      <c r="M104" s="126"/>
      <c r="N104" s="127"/>
      <c r="O104" s="128"/>
      <c r="P104" s="128"/>
      <c r="Q104" s="129"/>
      <c r="R104" s="130"/>
      <c r="S104" s="111"/>
      <c r="T104" s="131"/>
      <c r="U104" s="131"/>
      <c r="W104" s="108">
        <f t="shared" si="4"/>
        <v>0</v>
      </c>
      <c r="X104" s="22"/>
      <c r="Y104" s="123" t="s">
        <v>398</v>
      </c>
      <c r="Z104" s="124"/>
      <c r="AA104" s="125"/>
      <c r="AB104" s="109" t="s">
        <v>273</v>
      </c>
      <c r="AC104" s="133" t="s">
        <v>313</v>
      </c>
      <c r="AD104" s="133"/>
      <c r="AE104" s="133"/>
      <c r="AF104" s="133"/>
      <c r="AG104" s="133"/>
      <c r="AH104" s="133"/>
      <c r="AI104" s="213"/>
      <c r="AJ104" s="1">
        <f t="shared" si="3"/>
        <v>0</v>
      </c>
    </row>
    <row r="105" spans="2:36" ht="15" customHeight="1">
      <c r="B105" s="4"/>
      <c r="C105" s="4"/>
      <c r="D105" s="123"/>
      <c r="E105" s="124"/>
      <c r="F105" s="125"/>
      <c r="G105" s="109"/>
      <c r="H105" s="126"/>
      <c r="I105" s="126"/>
      <c r="J105" s="126"/>
      <c r="K105" s="126"/>
      <c r="L105" s="126"/>
      <c r="M105" s="126"/>
      <c r="N105" s="127"/>
      <c r="O105" s="128"/>
      <c r="P105" s="128"/>
      <c r="Q105" s="129"/>
      <c r="R105" s="130"/>
      <c r="S105" s="111"/>
      <c r="T105" s="131"/>
      <c r="U105" s="131"/>
      <c r="W105" s="108">
        <f t="shared" si="4"/>
        <v>0</v>
      </c>
      <c r="X105" s="22"/>
      <c r="Y105" s="123" t="s">
        <v>398</v>
      </c>
      <c r="Z105" s="124"/>
      <c r="AA105" s="125"/>
      <c r="AB105" s="109" t="s">
        <v>273</v>
      </c>
      <c r="AC105" s="133" t="s">
        <v>314</v>
      </c>
      <c r="AD105" s="133"/>
      <c r="AE105" s="133"/>
      <c r="AF105" s="133"/>
      <c r="AG105" s="133"/>
      <c r="AH105" s="133"/>
      <c r="AI105" s="213"/>
      <c r="AJ105" s="1">
        <f t="shared" si="3"/>
        <v>0</v>
      </c>
    </row>
    <row r="106" spans="2:36" ht="15" customHeight="1">
      <c r="B106" s="4"/>
      <c r="C106" s="4"/>
      <c r="D106" s="123"/>
      <c r="E106" s="124"/>
      <c r="F106" s="125"/>
      <c r="G106" s="109"/>
      <c r="H106" s="126"/>
      <c r="I106" s="126"/>
      <c r="J106" s="126"/>
      <c r="K106" s="126"/>
      <c r="L106" s="126"/>
      <c r="M106" s="126"/>
      <c r="N106" s="127"/>
      <c r="O106" s="128"/>
      <c r="P106" s="128"/>
      <c r="Q106" s="129"/>
      <c r="R106" s="130"/>
      <c r="S106" s="111"/>
      <c r="T106" s="131"/>
      <c r="U106" s="131"/>
      <c r="W106" s="108">
        <f t="shared" si="4"/>
        <v>0</v>
      </c>
      <c r="X106" s="22"/>
      <c r="Y106" s="123" t="s">
        <v>398</v>
      </c>
      <c r="Z106" s="124"/>
      <c r="AA106" s="125"/>
      <c r="AB106" s="109" t="s">
        <v>273</v>
      </c>
      <c r="AC106" s="133" t="s">
        <v>315</v>
      </c>
      <c r="AD106" s="133"/>
      <c r="AE106" s="133"/>
      <c r="AF106" s="133"/>
      <c r="AG106" s="133"/>
      <c r="AH106" s="133"/>
      <c r="AI106" s="213"/>
      <c r="AJ106" s="1">
        <f t="shared" si="3"/>
        <v>0</v>
      </c>
    </row>
    <row r="107" spans="2:36" ht="15" customHeight="1">
      <c r="B107" s="4"/>
      <c r="C107" s="4"/>
      <c r="D107" s="123"/>
      <c r="E107" s="124"/>
      <c r="F107" s="125"/>
      <c r="G107" s="109"/>
      <c r="H107" s="126"/>
      <c r="I107" s="126"/>
      <c r="J107" s="126"/>
      <c r="K107" s="126"/>
      <c r="L107" s="126"/>
      <c r="M107" s="126"/>
      <c r="N107" s="127"/>
      <c r="O107" s="128"/>
      <c r="P107" s="128"/>
      <c r="Q107" s="129"/>
      <c r="R107" s="130"/>
      <c r="S107" s="111"/>
      <c r="T107" s="131"/>
      <c r="U107" s="131"/>
      <c r="W107" s="108">
        <f t="shared" si="4"/>
        <v>0</v>
      </c>
      <c r="X107" s="22"/>
      <c r="Y107" s="123" t="s">
        <v>398</v>
      </c>
      <c r="Z107" s="124"/>
      <c r="AA107" s="125"/>
      <c r="AB107" s="109" t="s">
        <v>273</v>
      </c>
      <c r="AC107" s="133" t="s">
        <v>316</v>
      </c>
      <c r="AD107" s="133"/>
      <c r="AE107" s="133"/>
      <c r="AF107" s="133"/>
      <c r="AG107" s="133"/>
      <c r="AH107" s="133"/>
      <c r="AI107" s="213"/>
      <c r="AJ107" s="1">
        <f t="shared" si="3"/>
        <v>0</v>
      </c>
    </row>
    <row r="108" spans="2:36" ht="15" customHeight="1">
      <c r="B108" s="4"/>
      <c r="C108" s="4"/>
      <c r="D108" s="123"/>
      <c r="E108" s="124"/>
      <c r="F108" s="125"/>
      <c r="G108" s="109"/>
      <c r="H108" s="126"/>
      <c r="I108" s="126"/>
      <c r="J108" s="126"/>
      <c r="K108" s="126"/>
      <c r="L108" s="126"/>
      <c r="M108" s="126"/>
      <c r="N108" s="127"/>
      <c r="O108" s="128"/>
      <c r="P108" s="128"/>
      <c r="Q108" s="129"/>
      <c r="R108" s="130"/>
      <c r="S108" s="111"/>
      <c r="T108" s="131"/>
      <c r="U108" s="131"/>
      <c r="W108" s="108">
        <f t="shared" si="4"/>
        <v>0</v>
      </c>
      <c r="X108" s="22"/>
      <c r="Y108" s="123" t="s">
        <v>398</v>
      </c>
      <c r="Z108" s="124"/>
      <c r="AA108" s="125"/>
      <c r="AB108" s="109" t="s">
        <v>273</v>
      </c>
      <c r="AC108" s="133" t="s">
        <v>317</v>
      </c>
      <c r="AD108" s="133"/>
      <c r="AE108" s="133"/>
      <c r="AF108" s="133"/>
      <c r="AG108" s="133"/>
      <c r="AH108" s="133"/>
      <c r="AI108" s="213"/>
      <c r="AJ108" s="1">
        <f t="shared" si="3"/>
        <v>0</v>
      </c>
    </row>
    <row r="109" spans="2:36" ht="15" customHeight="1">
      <c r="B109" s="4"/>
      <c r="C109" s="4"/>
      <c r="D109" s="123"/>
      <c r="E109" s="124"/>
      <c r="F109" s="125"/>
      <c r="G109" s="109"/>
      <c r="H109" s="126"/>
      <c r="I109" s="126"/>
      <c r="J109" s="126"/>
      <c r="K109" s="126"/>
      <c r="L109" s="126"/>
      <c r="M109" s="126"/>
      <c r="N109" s="127"/>
      <c r="O109" s="128"/>
      <c r="P109" s="128"/>
      <c r="Q109" s="129"/>
      <c r="R109" s="130"/>
      <c r="S109" s="111"/>
      <c r="T109" s="131"/>
      <c r="U109" s="131"/>
      <c r="W109" s="108">
        <f t="shared" si="4"/>
        <v>0</v>
      </c>
      <c r="X109" s="22"/>
      <c r="Y109" s="123" t="s">
        <v>398</v>
      </c>
      <c r="Z109" s="124"/>
      <c r="AA109" s="125"/>
      <c r="AB109" s="109" t="s">
        <v>273</v>
      </c>
      <c r="AC109" s="133" t="s">
        <v>318</v>
      </c>
      <c r="AD109" s="133"/>
      <c r="AE109" s="133"/>
      <c r="AF109" s="133"/>
      <c r="AG109" s="133"/>
      <c r="AH109" s="133"/>
      <c r="AI109" s="213"/>
      <c r="AJ109" s="1">
        <f t="shared" si="3"/>
        <v>0</v>
      </c>
    </row>
    <row r="110" spans="2:36" ht="15" customHeight="1">
      <c r="B110" s="4"/>
      <c r="C110" s="4"/>
      <c r="D110" s="123"/>
      <c r="E110" s="124"/>
      <c r="F110" s="125"/>
      <c r="G110" s="109"/>
      <c r="H110" s="126"/>
      <c r="I110" s="126"/>
      <c r="J110" s="126"/>
      <c r="K110" s="126"/>
      <c r="L110" s="126"/>
      <c r="M110" s="126"/>
      <c r="N110" s="127"/>
      <c r="O110" s="128"/>
      <c r="P110" s="128"/>
      <c r="Q110" s="129"/>
      <c r="R110" s="130"/>
      <c r="S110" s="111"/>
      <c r="T110" s="131"/>
      <c r="U110" s="131"/>
      <c r="W110" s="108">
        <f t="shared" si="4"/>
        <v>0</v>
      </c>
      <c r="X110" s="22"/>
      <c r="Y110" s="123" t="s">
        <v>398</v>
      </c>
      <c r="Z110" s="124"/>
      <c r="AA110" s="125"/>
      <c r="AB110" s="109" t="s">
        <v>273</v>
      </c>
      <c r="AC110" s="133" t="s">
        <v>319</v>
      </c>
      <c r="AD110" s="133"/>
      <c r="AE110" s="133"/>
      <c r="AF110" s="133"/>
      <c r="AG110" s="133"/>
      <c r="AH110" s="133"/>
      <c r="AI110" s="213"/>
      <c r="AJ110" s="1">
        <f t="shared" si="3"/>
        <v>0</v>
      </c>
    </row>
    <row r="111" spans="2:36" ht="15" customHeight="1">
      <c r="B111" s="4"/>
      <c r="C111" s="4"/>
      <c r="D111" s="123"/>
      <c r="E111" s="124"/>
      <c r="F111" s="125"/>
      <c r="G111" s="109"/>
      <c r="H111" s="126"/>
      <c r="I111" s="126"/>
      <c r="J111" s="126"/>
      <c r="K111" s="126"/>
      <c r="L111" s="126"/>
      <c r="M111" s="126"/>
      <c r="N111" s="127"/>
      <c r="O111" s="128"/>
      <c r="P111" s="128"/>
      <c r="Q111" s="129"/>
      <c r="R111" s="130"/>
      <c r="S111" s="111"/>
      <c r="T111" s="131"/>
      <c r="U111" s="131"/>
      <c r="W111" s="108">
        <f t="shared" si="4"/>
        <v>0</v>
      </c>
      <c r="X111" s="22"/>
      <c r="Y111" s="123" t="s">
        <v>398</v>
      </c>
      <c r="Z111" s="124"/>
      <c r="AA111" s="125"/>
      <c r="AB111" s="109" t="s">
        <v>273</v>
      </c>
      <c r="AC111" s="133" t="s">
        <v>320</v>
      </c>
      <c r="AD111" s="133"/>
      <c r="AE111" s="133"/>
      <c r="AF111" s="133"/>
      <c r="AG111" s="133"/>
      <c r="AH111" s="133"/>
      <c r="AI111" s="213"/>
      <c r="AJ111" s="1">
        <f t="shared" si="3"/>
        <v>0</v>
      </c>
    </row>
    <row r="112" spans="2:36" ht="15" customHeight="1">
      <c r="B112" s="4"/>
      <c r="C112" s="4"/>
      <c r="D112" s="123"/>
      <c r="E112" s="124"/>
      <c r="F112" s="125"/>
      <c r="G112" s="109"/>
      <c r="H112" s="126"/>
      <c r="I112" s="126"/>
      <c r="J112" s="126"/>
      <c r="K112" s="126"/>
      <c r="L112" s="126"/>
      <c r="M112" s="126"/>
      <c r="N112" s="127"/>
      <c r="O112" s="128"/>
      <c r="P112" s="128"/>
      <c r="Q112" s="129"/>
      <c r="R112" s="130"/>
      <c r="S112" s="111"/>
      <c r="T112" s="131"/>
      <c r="U112" s="131"/>
      <c r="W112" s="108">
        <f t="shared" si="4"/>
        <v>0</v>
      </c>
      <c r="X112" s="22"/>
      <c r="Y112" s="123" t="s">
        <v>398</v>
      </c>
      <c r="Z112" s="124"/>
      <c r="AA112" s="125"/>
      <c r="AB112" s="109" t="s">
        <v>273</v>
      </c>
      <c r="AC112" s="133" t="s">
        <v>321</v>
      </c>
      <c r="AD112" s="133"/>
      <c r="AE112" s="133"/>
      <c r="AF112" s="133"/>
      <c r="AG112" s="133"/>
      <c r="AH112" s="133"/>
      <c r="AI112" s="213"/>
      <c r="AJ112" s="1">
        <f t="shared" si="3"/>
        <v>0</v>
      </c>
    </row>
    <row r="113" spans="2:36" ht="15" customHeight="1">
      <c r="B113" s="4"/>
      <c r="C113" s="4"/>
      <c r="D113" s="123"/>
      <c r="E113" s="124"/>
      <c r="F113" s="125"/>
      <c r="G113" s="109"/>
      <c r="H113" s="126"/>
      <c r="I113" s="126"/>
      <c r="J113" s="126"/>
      <c r="K113" s="126"/>
      <c r="L113" s="126"/>
      <c r="M113" s="126"/>
      <c r="N113" s="127"/>
      <c r="O113" s="128"/>
      <c r="P113" s="128"/>
      <c r="Q113" s="129"/>
      <c r="R113" s="130"/>
      <c r="S113" s="111"/>
      <c r="T113" s="131"/>
      <c r="U113" s="131"/>
      <c r="W113" s="108">
        <f t="shared" si="4"/>
        <v>0</v>
      </c>
      <c r="X113" s="22"/>
      <c r="Y113" s="123" t="s">
        <v>398</v>
      </c>
      <c r="Z113" s="124"/>
      <c r="AA113" s="125"/>
      <c r="AB113" s="109" t="s">
        <v>273</v>
      </c>
      <c r="AC113" s="133" t="s">
        <v>322</v>
      </c>
      <c r="AD113" s="133"/>
      <c r="AE113" s="133"/>
      <c r="AF113" s="133"/>
      <c r="AG113" s="133"/>
      <c r="AH113" s="133"/>
      <c r="AI113" s="213"/>
      <c r="AJ113" s="1">
        <f t="shared" si="3"/>
        <v>0</v>
      </c>
    </row>
    <row r="114" spans="2:36" ht="15" customHeight="1">
      <c r="B114" s="4"/>
      <c r="C114" s="4"/>
      <c r="D114" s="123"/>
      <c r="E114" s="124"/>
      <c r="F114" s="125"/>
      <c r="G114" s="109"/>
      <c r="H114" s="126"/>
      <c r="I114" s="126"/>
      <c r="J114" s="126"/>
      <c r="K114" s="126"/>
      <c r="L114" s="126"/>
      <c r="M114" s="126"/>
      <c r="N114" s="127"/>
      <c r="O114" s="128"/>
      <c r="P114" s="128"/>
      <c r="Q114" s="129"/>
      <c r="R114" s="130"/>
      <c r="S114" s="111"/>
      <c r="T114" s="131"/>
      <c r="U114" s="131"/>
      <c r="W114" s="108">
        <f t="shared" si="4"/>
        <v>0</v>
      </c>
      <c r="X114" s="22"/>
      <c r="Y114" s="123" t="s">
        <v>398</v>
      </c>
      <c r="Z114" s="124"/>
      <c r="AA114" s="125"/>
      <c r="AB114" s="109" t="s">
        <v>273</v>
      </c>
      <c r="AC114" s="133" t="s">
        <v>323</v>
      </c>
      <c r="AD114" s="133"/>
      <c r="AE114" s="133"/>
      <c r="AF114" s="133"/>
      <c r="AG114" s="133"/>
      <c r="AH114" s="133"/>
      <c r="AI114" s="213"/>
      <c r="AJ114" s="1">
        <f t="shared" ref="AJ114:AJ132" si="5">COUNTIF($H$26:$H$173,AC114)</f>
        <v>0</v>
      </c>
    </row>
    <row r="115" spans="2:36" ht="15" customHeight="1">
      <c r="B115" s="4"/>
      <c r="C115" s="4"/>
      <c r="D115" s="123"/>
      <c r="E115" s="124"/>
      <c r="F115" s="125"/>
      <c r="G115" s="109"/>
      <c r="H115" s="126"/>
      <c r="I115" s="126"/>
      <c r="J115" s="126"/>
      <c r="K115" s="126"/>
      <c r="L115" s="126"/>
      <c r="M115" s="126"/>
      <c r="N115" s="127"/>
      <c r="O115" s="128"/>
      <c r="P115" s="128"/>
      <c r="Q115" s="129"/>
      <c r="R115" s="130"/>
      <c r="S115" s="111"/>
      <c r="T115" s="131"/>
      <c r="U115" s="131"/>
      <c r="W115" s="108">
        <f t="shared" si="4"/>
        <v>0</v>
      </c>
      <c r="X115" s="22"/>
      <c r="Y115" s="123" t="s">
        <v>398</v>
      </c>
      <c r="Z115" s="124"/>
      <c r="AA115" s="125"/>
      <c r="AB115" s="109" t="s">
        <v>399</v>
      </c>
      <c r="AC115" s="133" t="s">
        <v>325</v>
      </c>
      <c r="AD115" s="133" t="s">
        <v>325</v>
      </c>
      <c r="AE115" s="133" t="s">
        <v>325</v>
      </c>
      <c r="AF115" s="133" t="s">
        <v>325</v>
      </c>
      <c r="AG115" s="133" t="s">
        <v>325</v>
      </c>
      <c r="AH115" s="133" t="s">
        <v>325</v>
      </c>
      <c r="AI115" s="213" t="s">
        <v>325</v>
      </c>
      <c r="AJ115" s="1">
        <f t="shared" si="5"/>
        <v>0</v>
      </c>
    </row>
    <row r="116" spans="2:36" ht="15" customHeight="1">
      <c r="B116" s="4"/>
      <c r="C116" s="4"/>
      <c r="D116" s="123"/>
      <c r="E116" s="124"/>
      <c r="F116" s="125"/>
      <c r="G116" s="109"/>
      <c r="H116" s="126"/>
      <c r="I116" s="126"/>
      <c r="J116" s="126"/>
      <c r="K116" s="126"/>
      <c r="L116" s="126"/>
      <c r="M116" s="126"/>
      <c r="N116" s="127"/>
      <c r="O116" s="128"/>
      <c r="P116" s="128"/>
      <c r="Q116" s="129"/>
      <c r="R116" s="130"/>
      <c r="S116" s="111"/>
      <c r="T116" s="131"/>
      <c r="U116" s="131"/>
      <c r="W116" s="108">
        <f t="shared" si="4"/>
        <v>0</v>
      </c>
      <c r="X116" s="22"/>
      <c r="Y116" s="123" t="s">
        <v>398</v>
      </c>
      <c r="Z116" s="124"/>
      <c r="AA116" s="125"/>
      <c r="AB116" s="109" t="s">
        <v>399</v>
      </c>
      <c r="AC116" s="133" t="s">
        <v>326</v>
      </c>
      <c r="AD116" s="133" t="s">
        <v>326</v>
      </c>
      <c r="AE116" s="133" t="s">
        <v>326</v>
      </c>
      <c r="AF116" s="133" t="s">
        <v>326</v>
      </c>
      <c r="AG116" s="133" t="s">
        <v>326</v>
      </c>
      <c r="AH116" s="133" t="s">
        <v>326</v>
      </c>
      <c r="AI116" s="213" t="s">
        <v>326</v>
      </c>
      <c r="AJ116" s="1">
        <f t="shared" si="5"/>
        <v>0</v>
      </c>
    </row>
    <row r="117" spans="2:36" ht="15" customHeight="1">
      <c r="B117" s="4"/>
      <c r="C117" s="4"/>
      <c r="D117" s="123"/>
      <c r="E117" s="124"/>
      <c r="F117" s="125"/>
      <c r="G117" s="109"/>
      <c r="H117" s="126"/>
      <c r="I117" s="126"/>
      <c r="J117" s="126"/>
      <c r="K117" s="126"/>
      <c r="L117" s="126"/>
      <c r="M117" s="126"/>
      <c r="N117" s="127"/>
      <c r="O117" s="128"/>
      <c r="P117" s="128"/>
      <c r="Q117" s="129"/>
      <c r="R117" s="130"/>
      <c r="S117" s="111"/>
      <c r="T117" s="131"/>
      <c r="U117" s="131"/>
      <c r="W117" s="108">
        <f t="shared" si="4"/>
        <v>0</v>
      </c>
      <c r="X117" s="22"/>
      <c r="Y117" s="123" t="s">
        <v>398</v>
      </c>
      <c r="Z117" s="124"/>
      <c r="AA117" s="125"/>
      <c r="AB117" s="109" t="s">
        <v>399</v>
      </c>
      <c r="AC117" s="133" t="s">
        <v>327</v>
      </c>
      <c r="AD117" s="133" t="s">
        <v>327</v>
      </c>
      <c r="AE117" s="133" t="s">
        <v>327</v>
      </c>
      <c r="AF117" s="133" t="s">
        <v>327</v>
      </c>
      <c r="AG117" s="133" t="s">
        <v>327</v>
      </c>
      <c r="AH117" s="133" t="s">
        <v>327</v>
      </c>
      <c r="AI117" s="213" t="s">
        <v>327</v>
      </c>
      <c r="AJ117" s="1">
        <f t="shared" si="5"/>
        <v>0</v>
      </c>
    </row>
    <row r="118" spans="2:36" ht="15" customHeight="1">
      <c r="B118" s="4"/>
      <c r="C118" s="4"/>
      <c r="D118" s="123"/>
      <c r="E118" s="124"/>
      <c r="F118" s="125"/>
      <c r="G118" s="109"/>
      <c r="H118" s="126"/>
      <c r="I118" s="126"/>
      <c r="J118" s="126"/>
      <c r="K118" s="126"/>
      <c r="L118" s="126"/>
      <c r="M118" s="126"/>
      <c r="N118" s="127"/>
      <c r="O118" s="128"/>
      <c r="P118" s="128"/>
      <c r="Q118" s="129"/>
      <c r="R118" s="130"/>
      <c r="S118" s="111"/>
      <c r="T118" s="131"/>
      <c r="U118" s="131"/>
      <c r="W118" s="108">
        <f t="shared" si="4"/>
        <v>0</v>
      </c>
      <c r="X118" s="22"/>
      <c r="Y118" s="123" t="s">
        <v>398</v>
      </c>
      <c r="Z118" s="124"/>
      <c r="AA118" s="125"/>
      <c r="AB118" s="109" t="s">
        <v>399</v>
      </c>
      <c r="AC118" s="133" t="s">
        <v>434</v>
      </c>
      <c r="AD118" s="133" t="s">
        <v>328</v>
      </c>
      <c r="AE118" s="133" t="s">
        <v>328</v>
      </c>
      <c r="AF118" s="133" t="s">
        <v>328</v>
      </c>
      <c r="AG118" s="133" t="s">
        <v>328</v>
      </c>
      <c r="AH118" s="133" t="s">
        <v>328</v>
      </c>
      <c r="AI118" s="134" t="s">
        <v>328</v>
      </c>
      <c r="AJ118" s="1">
        <f t="shared" si="5"/>
        <v>0</v>
      </c>
    </row>
    <row r="119" spans="2:36" ht="15" customHeight="1">
      <c r="B119" s="4"/>
      <c r="C119" s="4"/>
      <c r="D119" s="123"/>
      <c r="E119" s="124"/>
      <c r="F119" s="125"/>
      <c r="G119" s="109"/>
      <c r="H119" s="126"/>
      <c r="I119" s="126"/>
      <c r="J119" s="126"/>
      <c r="K119" s="126"/>
      <c r="L119" s="126"/>
      <c r="M119" s="126"/>
      <c r="N119" s="127"/>
      <c r="O119" s="128"/>
      <c r="P119" s="128"/>
      <c r="Q119" s="129"/>
      <c r="R119" s="130"/>
      <c r="S119" s="111"/>
      <c r="T119" s="131"/>
      <c r="U119" s="131"/>
      <c r="W119" s="108">
        <f t="shared" si="4"/>
        <v>0</v>
      </c>
      <c r="X119" s="22"/>
      <c r="Y119" s="123" t="s">
        <v>398</v>
      </c>
      <c r="Z119" s="124"/>
      <c r="AA119" s="125"/>
      <c r="AB119" s="109" t="s">
        <v>399</v>
      </c>
      <c r="AC119" s="133" t="s">
        <v>329</v>
      </c>
      <c r="AD119" s="133" t="s">
        <v>329</v>
      </c>
      <c r="AE119" s="133" t="s">
        <v>329</v>
      </c>
      <c r="AF119" s="133" t="s">
        <v>329</v>
      </c>
      <c r="AG119" s="133" t="s">
        <v>329</v>
      </c>
      <c r="AH119" s="133" t="s">
        <v>329</v>
      </c>
      <c r="AI119" s="134" t="s">
        <v>329</v>
      </c>
      <c r="AJ119" s="1">
        <f t="shared" si="5"/>
        <v>0</v>
      </c>
    </row>
    <row r="120" spans="2:36" ht="15" customHeight="1">
      <c r="B120" s="4"/>
      <c r="C120" s="4"/>
      <c r="D120" s="123"/>
      <c r="E120" s="124"/>
      <c r="F120" s="125"/>
      <c r="G120" s="109"/>
      <c r="H120" s="126"/>
      <c r="I120" s="126"/>
      <c r="J120" s="126"/>
      <c r="K120" s="126"/>
      <c r="L120" s="126"/>
      <c r="M120" s="126"/>
      <c r="N120" s="127"/>
      <c r="O120" s="128"/>
      <c r="P120" s="128"/>
      <c r="Q120" s="129"/>
      <c r="R120" s="130"/>
      <c r="S120" s="111"/>
      <c r="T120" s="131"/>
      <c r="U120" s="131"/>
      <c r="W120" s="108">
        <f t="shared" si="4"/>
        <v>0</v>
      </c>
      <c r="X120" s="22"/>
      <c r="Y120" s="123" t="s">
        <v>398</v>
      </c>
      <c r="Z120" s="124"/>
      <c r="AA120" s="125"/>
      <c r="AB120" s="109" t="s">
        <v>399</v>
      </c>
      <c r="AC120" s="133" t="s">
        <v>330</v>
      </c>
      <c r="AD120" s="133" t="s">
        <v>330</v>
      </c>
      <c r="AE120" s="133" t="s">
        <v>330</v>
      </c>
      <c r="AF120" s="133" t="s">
        <v>330</v>
      </c>
      <c r="AG120" s="133" t="s">
        <v>330</v>
      </c>
      <c r="AH120" s="133" t="s">
        <v>330</v>
      </c>
      <c r="AI120" s="134" t="s">
        <v>330</v>
      </c>
      <c r="AJ120" s="1">
        <f t="shared" si="5"/>
        <v>0</v>
      </c>
    </row>
    <row r="121" spans="2:36" ht="15" customHeight="1">
      <c r="B121" s="4"/>
      <c r="C121" s="4"/>
      <c r="D121" s="123"/>
      <c r="E121" s="124"/>
      <c r="F121" s="125"/>
      <c r="G121" s="109"/>
      <c r="H121" s="126"/>
      <c r="I121" s="126"/>
      <c r="J121" s="126"/>
      <c r="K121" s="126"/>
      <c r="L121" s="126"/>
      <c r="M121" s="126"/>
      <c r="N121" s="127"/>
      <c r="O121" s="128"/>
      <c r="P121" s="128"/>
      <c r="Q121" s="129"/>
      <c r="R121" s="130"/>
      <c r="S121" s="111"/>
      <c r="T121" s="131"/>
      <c r="U121" s="131"/>
      <c r="W121" s="108">
        <f t="shared" si="4"/>
        <v>0</v>
      </c>
      <c r="X121" s="22"/>
      <c r="Y121" s="123" t="s">
        <v>398</v>
      </c>
      <c r="Z121" s="124"/>
      <c r="AA121" s="125"/>
      <c r="AB121" s="109" t="s">
        <v>399</v>
      </c>
      <c r="AC121" s="133" t="s">
        <v>331</v>
      </c>
      <c r="AD121" s="133" t="s">
        <v>331</v>
      </c>
      <c r="AE121" s="133" t="s">
        <v>331</v>
      </c>
      <c r="AF121" s="133" t="s">
        <v>331</v>
      </c>
      <c r="AG121" s="133" t="s">
        <v>331</v>
      </c>
      <c r="AH121" s="133" t="s">
        <v>331</v>
      </c>
      <c r="AI121" s="134" t="s">
        <v>331</v>
      </c>
      <c r="AJ121" s="1">
        <f t="shared" si="5"/>
        <v>0</v>
      </c>
    </row>
    <row r="122" spans="2:36" ht="15" customHeight="1">
      <c r="B122" s="4"/>
      <c r="C122" s="4"/>
      <c r="D122" s="123"/>
      <c r="E122" s="124"/>
      <c r="F122" s="125"/>
      <c r="G122" s="109"/>
      <c r="H122" s="126"/>
      <c r="I122" s="126"/>
      <c r="J122" s="126"/>
      <c r="K122" s="126"/>
      <c r="L122" s="126"/>
      <c r="M122" s="126"/>
      <c r="N122" s="127"/>
      <c r="O122" s="128"/>
      <c r="P122" s="128"/>
      <c r="Q122" s="129"/>
      <c r="R122" s="130"/>
      <c r="S122" s="111"/>
      <c r="T122" s="131"/>
      <c r="U122" s="131"/>
      <c r="W122" s="108">
        <f t="shared" si="4"/>
        <v>0</v>
      </c>
      <c r="X122" s="22"/>
      <c r="Y122" s="123" t="s">
        <v>398</v>
      </c>
      <c r="Z122" s="124"/>
      <c r="AA122" s="125"/>
      <c r="AB122" s="109" t="s">
        <v>399</v>
      </c>
      <c r="AC122" s="133" t="s">
        <v>332</v>
      </c>
      <c r="AD122" s="133" t="s">
        <v>332</v>
      </c>
      <c r="AE122" s="133" t="s">
        <v>332</v>
      </c>
      <c r="AF122" s="133" t="s">
        <v>332</v>
      </c>
      <c r="AG122" s="133" t="s">
        <v>332</v>
      </c>
      <c r="AH122" s="133" t="s">
        <v>332</v>
      </c>
      <c r="AI122" s="134" t="s">
        <v>332</v>
      </c>
      <c r="AJ122" s="1">
        <f t="shared" si="5"/>
        <v>0</v>
      </c>
    </row>
    <row r="123" spans="2:36" ht="15" customHeight="1">
      <c r="B123" s="4"/>
      <c r="C123" s="4"/>
      <c r="D123" s="123"/>
      <c r="E123" s="124"/>
      <c r="F123" s="125"/>
      <c r="G123" s="109"/>
      <c r="H123" s="126"/>
      <c r="I123" s="126"/>
      <c r="J123" s="126"/>
      <c r="K123" s="126"/>
      <c r="L123" s="126"/>
      <c r="M123" s="126"/>
      <c r="N123" s="127"/>
      <c r="O123" s="128"/>
      <c r="P123" s="128"/>
      <c r="Q123" s="129"/>
      <c r="R123" s="130"/>
      <c r="S123" s="111"/>
      <c r="T123" s="131"/>
      <c r="U123" s="131"/>
      <c r="W123" s="108">
        <f t="shared" si="4"/>
        <v>0</v>
      </c>
      <c r="X123" s="22"/>
      <c r="Y123" s="123" t="s">
        <v>398</v>
      </c>
      <c r="Z123" s="124"/>
      <c r="AA123" s="125"/>
      <c r="AB123" s="109" t="s">
        <v>399</v>
      </c>
      <c r="AC123" s="133" t="s">
        <v>334</v>
      </c>
      <c r="AD123" s="133" t="s">
        <v>334</v>
      </c>
      <c r="AE123" s="133" t="s">
        <v>334</v>
      </c>
      <c r="AF123" s="133" t="s">
        <v>334</v>
      </c>
      <c r="AG123" s="133" t="s">
        <v>334</v>
      </c>
      <c r="AH123" s="133" t="s">
        <v>334</v>
      </c>
      <c r="AI123" s="134" t="s">
        <v>334</v>
      </c>
      <c r="AJ123" s="1">
        <f t="shared" si="5"/>
        <v>0</v>
      </c>
    </row>
    <row r="124" spans="2:36" ht="15" customHeight="1">
      <c r="B124" s="4"/>
      <c r="C124" s="4"/>
      <c r="D124" s="123"/>
      <c r="E124" s="124"/>
      <c r="F124" s="125"/>
      <c r="G124" s="109"/>
      <c r="H124" s="126"/>
      <c r="I124" s="126"/>
      <c r="J124" s="126"/>
      <c r="K124" s="126"/>
      <c r="L124" s="126"/>
      <c r="M124" s="126"/>
      <c r="N124" s="127"/>
      <c r="O124" s="128"/>
      <c r="P124" s="128"/>
      <c r="Q124" s="129"/>
      <c r="R124" s="130"/>
      <c r="S124" s="111"/>
      <c r="T124" s="131"/>
      <c r="U124" s="131"/>
      <c r="W124" s="108">
        <f t="shared" si="4"/>
        <v>0</v>
      </c>
      <c r="X124" s="22"/>
      <c r="Y124" s="123" t="s">
        <v>398</v>
      </c>
      <c r="Z124" s="124"/>
      <c r="AA124" s="125"/>
      <c r="AB124" s="109" t="s">
        <v>399</v>
      </c>
      <c r="AC124" s="133" t="s">
        <v>336</v>
      </c>
      <c r="AD124" s="133" t="s">
        <v>336</v>
      </c>
      <c r="AE124" s="133" t="s">
        <v>336</v>
      </c>
      <c r="AF124" s="133" t="s">
        <v>336</v>
      </c>
      <c r="AG124" s="133" t="s">
        <v>336</v>
      </c>
      <c r="AH124" s="133" t="s">
        <v>336</v>
      </c>
      <c r="AI124" s="134" t="s">
        <v>336</v>
      </c>
      <c r="AJ124" s="1">
        <f t="shared" si="5"/>
        <v>0</v>
      </c>
    </row>
    <row r="125" spans="2:36" ht="15" customHeight="1">
      <c r="B125" s="4"/>
      <c r="C125" s="4"/>
      <c r="D125" s="123"/>
      <c r="E125" s="124"/>
      <c r="F125" s="125"/>
      <c r="G125" s="109"/>
      <c r="H125" s="126"/>
      <c r="I125" s="126"/>
      <c r="J125" s="126"/>
      <c r="K125" s="126"/>
      <c r="L125" s="126"/>
      <c r="M125" s="126"/>
      <c r="N125" s="127"/>
      <c r="O125" s="128"/>
      <c r="P125" s="128"/>
      <c r="Q125" s="129"/>
      <c r="R125" s="130"/>
      <c r="S125" s="111"/>
      <c r="T125" s="131"/>
      <c r="U125" s="131"/>
      <c r="W125" s="108">
        <f t="shared" si="4"/>
        <v>0</v>
      </c>
      <c r="X125" s="22"/>
      <c r="Y125" s="123" t="s">
        <v>398</v>
      </c>
      <c r="Z125" s="124"/>
      <c r="AA125" s="125"/>
      <c r="AB125" s="109" t="s">
        <v>399</v>
      </c>
      <c r="AC125" s="133" t="s">
        <v>337</v>
      </c>
      <c r="AD125" s="133" t="s">
        <v>337</v>
      </c>
      <c r="AE125" s="133" t="s">
        <v>337</v>
      </c>
      <c r="AF125" s="133" t="s">
        <v>337</v>
      </c>
      <c r="AG125" s="133" t="s">
        <v>337</v>
      </c>
      <c r="AH125" s="133" t="s">
        <v>337</v>
      </c>
      <c r="AI125" s="134" t="s">
        <v>337</v>
      </c>
      <c r="AJ125" s="1">
        <f t="shared" si="5"/>
        <v>0</v>
      </c>
    </row>
    <row r="126" spans="2:36" ht="15" customHeight="1">
      <c r="B126" s="4"/>
      <c r="C126" s="4"/>
      <c r="D126" s="123"/>
      <c r="E126" s="124"/>
      <c r="F126" s="125"/>
      <c r="G126" s="109"/>
      <c r="H126" s="126"/>
      <c r="I126" s="126"/>
      <c r="J126" s="126"/>
      <c r="K126" s="126"/>
      <c r="L126" s="126"/>
      <c r="M126" s="126"/>
      <c r="N126" s="127"/>
      <c r="O126" s="128"/>
      <c r="P126" s="128"/>
      <c r="Q126" s="129"/>
      <c r="R126" s="130"/>
      <c r="S126" s="111"/>
      <c r="T126" s="131"/>
      <c r="U126" s="131"/>
      <c r="W126" s="108">
        <f t="shared" si="4"/>
        <v>0</v>
      </c>
      <c r="X126" s="22"/>
      <c r="Y126" s="123" t="s">
        <v>398</v>
      </c>
      <c r="Z126" s="124"/>
      <c r="AA126" s="125"/>
      <c r="AB126" s="109" t="s">
        <v>399</v>
      </c>
      <c r="AC126" s="133" t="s">
        <v>412</v>
      </c>
      <c r="AD126" s="133" t="s">
        <v>338</v>
      </c>
      <c r="AE126" s="133" t="s">
        <v>338</v>
      </c>
      <c r="AF126" s="133" t="s">
        <v>338</v>
      </c>
      <c r="AG126" s="133" t="s">
        <v>338</v>
      </c>
      <c r="AH126" s="133" t="s">
        <v>338</v>
      </c>
      <c r="AI126" s="134" t="s">
        <v>338</v>
      </c>
      <c r="AJ126" s="1">
        <f t="shared" si="5"/>
        <v>0</v>
      </c>
    </row>
    <row r="127" spans="2:36" ht="15" customHeight="1">
      <c r="B127" s="4"/>
      <c r="C127" s="4"/>
      <c r="D127" s="123"/>
      <c r="E127" s="124"/>
      <c r="F127" s="125"/>
      <c r="G127" s="109"/>
      <c r="H127" s="126"/>
      <c r="I127" s="126"/>
      <c r="J127" s="126"/>
      <c r="K127" s="126"/>
      <c r="L127" s="126"/>
      <c r="M127" s="126"/>
      <c r="N127" s="127"/>
      <c r="O127" s="128"/>
      <c r="P127" s="128"/>
      <c r="Q127" s="129"/>
      <c r="R127" s="130"/>
      <c r="S127" s="111"/>
      <c r="T127" s="131"/>
      <c r="U127" s="131"/>
      <c r="W127" s="108">
        <f t="shared" si="4"/>
        <v>0</v>
      </c>
      <c r="X127" s="22"/>
      <c r="Y127" s="123" t="s">
        <v>398</v>
      </c>
      <c r="Z127" s="124"/>
      <c r="AA127" s="125"/>
      <c r="AB127" s="109" t="s">
        <v>399</v>
      </c>
      <c r="AC127" s="133" t="s">
        <v>339</v>
      </c>
      <c r="AD127" s="133" t="s">
        <v>339</v>
      </c>
      <c r="AE127" s="133" t="s">
        <v>339</v>
      </c>
      <c r="AF127" s="133" t="s">
        <v>339</v>
      </c>
      <c r="AG127" s="133" t="s">
        <v>339</v>
      </c>
      <c r="AH127" s="133" t="s">
        <v>339</v>
      </c>
      <c r="AI127" s="134" t="s">
        <v>339</v>
      </c>
      <c r="AJ127" s="1">
        <f t="shared" si="5"/>
        <v>0</v>
      </c>
    </row>
    <row r="128" spans="2:36" ht="15" customHeight="1">
      <c r="B128" s="4"/>
      <c r="C128" s="4"/>
      <c r="D128" s="123"/>
      <c r="E128" s="124"/>
      <c r="F128" s="125"/>
      <c r="G128" s="109"/>
      <c r="H128" s="126"/>
      <c r="I128" s="126"/>
      <c r="J128" s="126"/>
      <c r="K128" s="126"/>
      <c r="L128" s="126"/>
      <c r="M128" s="126"/>
      <c r="N128" s="127"/>
      <c r="O128" s="128"/>
      <c r="P128" s="128"/>
      <c r="Q128" s="129"/>
      <c r="R128" s="130"/>
      <c r="S128" s="111"/>
      <c r="T128" s="131"/>
      <c r="U128" s="131"/>
      <c r="W128" s="108">
        <f t="shared" si="4"/>
        <v>0</v>
      </c>
      <c r="X128" s="22"/>
      <c r="Y128" s="123" t="s">
        <v>398</v>
      </c>
      <c r="Z128" s="124"/>
      <c r="AA128" s="125"/>
      <c r="AB128" s="109" t="s">
        <v>399</v>
      </c>
      <c r="AC128" s="133" t="s">
        <v>340</v>
      </c>
      <c r="AD128" s="133" t="s">
        <v>340</v>
      </c>
      <c r="AE128" s="133" t="s">
        <v>340</v>
      </c>
      <c r="AF128" s="133" t="s">
        <v>340</v>
      </c>
      <c r="AG128" s="133" t="s">
        <v>340</v>
      </c>
      <c r="AH128" s="133" t="s">
        <v>340</v>
      </c>
      <c r="AI128" s="134" t="s">
        <v>340</v>
      </c>
      <c r="AJ128" s="1">
        <f t="shared" si="5"/>
        <v>0</v>
      </c>
    </row>
    <row r="129" spans="2:36" ht="15" customHeight="1">
      <c r="B129" s="4"/>
      <c r="C129" s="4"/>
      <c r="D129" s="123"/>
      <c r="E129" s="124"/>
      <c r="F129" s="125"/>
      <c r="G129" s="109"/>
      <c r="H129" s="126"/>
      <c r="I129" s="126"/>
      <c r="J129" s="126"/>
      <c r="K129" s="126"/>
      <c r="L129" s="126"/>
      <c r="M129" s="126"/>
      <c r="N129" s="127"/>
      <c r="O129" s="128"/>
      <c r="P129" s="128"/>
      <c r="Q129" s="129"/>
      <c r="R129" s="130"/>
      <c r="S129" s="111"/>
      <c r="T129" s="131"/>
      <c r="U129" s="131"/>
      <c r="W129" s="108">
        <f t="shared" si="4"/>
        <v>0</v>
      </c>
      <c r="X129" s="22"/>
      <c r="Y129" s="123" t="s">
        <v>398</v>
      </c>
      <c r="Z129" s="124"/>
      <c r="AA129" s="125"/>
      <c r="AB129" s="109" t="s">
        <v>399</v>
      </c>
      <c r="AC129" s="133" t="s">
        <v>435</v>
      </c>
      <c r="AD129" s="133" t="s">
        <v>341</v>
      </c>
      <c r="AE129" s="133" t="s">
        <v>341</v>
      </c>
      <c r="AF129" s="133" t="s">
        <v>341</v>
      </c>
      <c r="AG129" s="133" t="s">
        <v>341</v>
      </c>
      <c r="AH129" s="133" t="s">
        <v>341</v>
      </c>
      <c r="AI129" s="134" t="s">
        <v>341</v>
      </c>
      <c r="AJ129" s="1">
        <f t="shared" si="5"/>
        <v>0</v>
      </c>
    </row>
    <row r="130" spans="2:36" ht="15" customHeight="1">
      <c r="B130" s="4"/>
      <c r="C130" s="4"/>
      <c r="D130" s="123"/>
      <c r="E130" s="124"/>
      <c r="F130" s="125"/>
      <c r="G130" s="109"/>
      <c r="H130" s="126"/>
      <c r="I130" s="126"/>
      <c r="J130" s="126"/>
      <c r="K130" s="126"/>
      <c r="L130" s="126"/>
      <c r="M130" s="126"/>
      <c r="N130" s="127"/>
      <c r="O130" s="128"/>
      <c r="P130" s="128"/>
      <c r="Q130" s="129"/>
      <c r="R130" s="130"/>
      <c r="S130" s="111"/>
      <c r="T130" s="131"/>
      <c r="U130" s="131"/>
      <c r="W130" s="108">
        <f t="shared" ref="W130" si="6">+Q130+S130</f>
        <v>0</v>
      </c>
      <c r="X130" s="22"/>
      <c r="Y130" s="132" t="s">
        <v>413</v>
      </c>
      <c r="Z130" s="132"/>
      <c r="AA130" s="132"/>
      <c r="AB130" s="109" t="s">
        <v>30</v>
      </c>
      <c r="AC130" s="133" t="s">
        <v>416</v>
      </c>
      <c r="AD130" s="133" t="s">
        <v>366</v>
      </c>
      <c r="AE130" s="133" t="s">
        <v>366</v>
      </c>
      <c r="AF130" s="133" t="s">
        <v>366</v>
      </c>
      <c r="AG130" s="133" t="s">
        <v>366</v>
      </c>
      <c r="AH130" s="133" t="s">
        <v>366</v>
      </c>
      <c r="AI130" s="134" t="s">
        <v>366</v>
      </c>
      <c r="AJ130" s="1">
        <f t="shared" si="5"/>
        <v>0</v>
      </c>
    </row>
    <row r="131" spans="2:36" ht="15" customHeight="1">
      <c r="B131" s="4"/>
      <c r="C131" s="4"/>
      <c r="D131" s="123"/>
      <c r="E131" s="124"/>
      <c r="F131" s="125"/>
      <c r="G131" s="109"/>
      <c r="H131" s="126"/>
      <c r="I131" s="126"/>
      <c r="J131" s="126"/>
      <c r="K131" s="126"/>
      <c r="L131" s="126"/>
      <c r="M131" s="126"/>
      <c r="N131" s="127"/>
      <c r="O131" s="128"/>
      <c r="P131" s="128"/>
      <c r="Q131" s="129"/>
      <c r="R131" s="130"/>
      <c r="S131" s="111"/>
      <c r="T131" s="131"/>
      <c r="U131" s="131"/>
      <c r="W131" s="108">
        <f t="shared" ref="W131" si="7">+Q131+S131</f>
        <v>0</v>
      </c>
      <c r="X131" s="22"/>
      <c r="Y131" s="132" t="s">
        <v>31</v>
      </c>
      <c r="Z131" s="132"/>
      <c r="AA131" s="132"/>
      <c r="AB131" s="109" t="s">
        <v>30</v>
      </c>
      <c r="AC131" s="133" t="s">
        <v>417</v>
      </c>
      <c r="AD131" s="133" t="s">
        <v>368</v>
      </c>
      <c r="AE131" s="133" t="s">
        <v>368</v>
      </c>
      <c r="AF131" s="133" t="s">
        <v>368</v>
      </c>
      <c r="AG131" s="133" t="s">
        <v>368</v>
      </c>
      <c r="AH131" s="133" t="s">
        <v>368</v>
      </c>
      <c r="AI131" s="134" t="s">
        <v>368</v>
      </c>
      <c r="AJ131" s="1">
        <f t="shared" si="5"/>
        <v>0</v>
      </c>
    </row>
    <row r="132" spans="2:36" ht="15" customHeight="1">
      <c r="B132" s="4"/>
      <c r="C132" s="4"/>
      <c r="D132" s="123"/>
      <c r="E132" s="124"/>
      <c r="F132" s="125"/>
      <c r="G132" s="109"/>
      <c r="H132" s="126"/>
      <c r="I132" s="126"/>
      <c r="J132" s="126"/>
      <c r="K132" s="126"/>
      <c r="L132" s="126"/>
      <c r="M132" s="126"/>
      <c r="N132" s="127"/>
      <c r="O132" s="128"/>
      <c r="P132" s="128"/>
      <c r="Q132" s="129"/>
      <c r="R132" s="130"/>
      <c r="S132" s="111"/>
      <c r="T132" s="131"/>
      <c r="U132" s="131"/>
      <c r="W132" s="108">
        <f t="shared" ref="W132" si="8">+Q132+S132</f>
        <v>0</v>
      </c>
      <c r="X132" s="22"/>
      <c r="Y132" s="132" t="s">
        <v>31</v>
      </c>
      <c r="Z132" s="132"/>
      <c r="AA132" s="132"/>
      <c r="AB132" s="109" t="s">
        <v>30</v>
      </c>
      <c r="AC132" s="133" t="s">
        <v>418</v>
      </c>
      <c r="AD132" s="133" t="s">
        <v>369</v>
      </c>
      <c r="AE132" s="133" t="s">
        <v>369</v>
      </c>
      <c r="AF132" s="133" t="s">
        <v>369</v>
      </c>
      <c r="AG132" s="133" t="s">
        <v>369</v>
      </c>
      <c r="AH132" s="133" t="s">
        <v>369</v>
      </c>
      <c r="AI132" s="134" t="s">
        <v>369</v>
      </c>
      <c r="AJ132" s="1">
        <f t="shared" si="5"/>
        <v>0</v>
      </c>
    </row>
    <row r="133" spans="2:36" ht="15" customHeight="1">
      <c r="B133" s="4"/>
      <c r="C133" s="4"/>
      <c r="D133" s="123"/>
      <c r="E133" s="124"/>
      <c r="F133" s="125"/>
      <c r="G133" s="109"/>
      <c r="H133" s="126"/>
      <c r="I133" s="126"/>
      <c r="J133" s="126"/>
      <c r="K133" s="126"/>
      <c r="L133" s="126"/>
      <c r="M133" s="126"/>
      <c r="N133" s="127"/>
      <c r="O133" s="128"/>
      <c r="P133" s="128"/>
      <c r="Q133" s="129"/>
      <c r="R133" s="130"/>
      <c r="S133" s="111"/>
      <c r="T133" s="131"/>
      <c r="U133" s="131"/>
      <c r="W133" s="108">
        <f t="shared" si="4"/>
        <v>0</v>
      </c>
      <c r="X133" s="22"/>
      <c r="Y133" s="132"/>
      <c r="Z133" s="132"/>
      <c r="AA133" s="132"/>
      <c r="AB133" s="109"/>
      <c r="AC133" s="133"/>
      <c r="AD133" s="133"/>
      <c r="AE133" s="133"/>
      <c r="AF133" s="133"/>
      <c r="AG133" s="133"/>
      <c r="AH133" s="133"/>
      <c r="AI133" s="134"/>
    </row>
    <row r="134" spans="2:36" ht="15" customHeight="1">
      <c r="B134" s="4"/>
      <c r="C134" s="4"/>
      <c r="D134" s="123"/>
      <c r="E134" s="124"/>
      <c r="F134" s="125"/>
      <c r="G134" s="109"/>
      <c r="H134" s="126"/>
      <c r="I134" s="126"/>
      <c r="J134" s="126"/>
      <c r="K134" s="126"/>
      <c r="L134" s="126"/>
      <c r="M134" s="126"/>
      <c r="N134" s="127"/>
      <c r="O134" s="128"/>
      <c r="P134" s="128"/>
      <c r="Q134" s="129"/>
      <c r="R134" s="130"/>
      <c r="S134" s="111"/>
      <c r="T134" s="131"/>
      <c r="U134" s="131"/>
      <c r="W134" s="108">
        <f t="shared" si="4"/>
        <v>0</v>
      </c>
      <c r="X134" s="22"/>
      <c r="Y134" s="132" t="s">
        <v>400</v>
      </c>
      <c r="Z134" s="132"/>
      <c r="AA134" s="132"/>
      <c r="AB134" s="109" t="s">
        <v>273</v>
      </c>
      <c r="AC134" s="133" t="s">
        <v>103</v>
      </c>
      <c r="AD134" s="133" t="s">
        <v>103</v>
      </c>
      <c r="AE134" s="133" t="s">
        <v>103</v>
      </c>
      <c r="AF134" s="133" t="s">
        <v>103</v>
      </c>
      <c r="AG134" s="133" t="s">
        <v>103</v>
      </c>
      <c r="AH134" s="133" t="s">
        <v>103</v>
      </c>
      <c r="AI134" s="134" t="s">
        <v>103</v>
      </c>
      <c r="AJ134" s="1">
        <f t="shared" ref="AJ134:AJ146" si="9">COUNTIF($H$26:$H$173,AC134)</f>
        <v>0</v>
      </c>
    </row>
    <row r="135" spans="2:36" ht="15" customHeight="1">
      <c r="B135" s="4"/>
      <c r="C135" s="4"/>
      <c r="D135" s="123"/>
      <c r="E135" s="124"/>
      <c r="F135" s="125"/>
      <c r="G135" s="109"/>
      <c r="H135" s="126"/>
      <c r="I135" s="126"/>
      <c r="J135" s="126"/>
      <c r="K135" s="126"/>
      <c r="L135" s="126"/>
      <c r="M135" s="126"/>
      <c r="N135" s="127"/>
      <c r="O135" s="128"/>
      <c r="P135" s="128"/>
      <c r="Q135" s="129"/>
      <c r="R135" s="130"/>
      <c r="S135" s="111"/>
      <c r="T135" s="131"/>
      <c r="U135" s="131"/>
      <c r="W135" s="108">
        <f t="shared" si="4"/>
        <v>0</v>
      </c>
      <c r="X135" s="22"/>
      <c r="Y135" s="132" t="s">
        <v>400</v>
      </c>
      <c r="Z135" s="132"/>
      <c r="AA135" s="132"/>
      <c r="AB135" s="109" t="s">
        <v>273</v>
      </c>
      <c r="AC135" s="133" t="s">
        <v>343</v>
      </c>
      <c r="AD135" s="133" t="s">
        <v>343</v>
      </c>
      <c r="AE135" s="133" t="s">
        <v>343</v>
      </c>
      <c r="AF135" s="133" t="s">
        <v>343</v>
      </c>
      <c r="AG135" s="133" t="s">
        <v>343</v>
      </c>
      <c r="AH135" s="133" t="s">
        <v>343</v>
      </c>
      <c r="AI135" s="134" t="s">
        <v>343</v>
      </c>
      <c r="AJ135" s="1">
        <f t="shared" si="9"/>
        <v>0</v>
      </c>
    </row>
    <row r="136" spans="2:36" ht="15" customHeight="1">
      <c r="B136" s="4"/>
      <c r="C136" s="4"/>
      <c r="D136" s="123"/>
      <c r="E136" s="124"/>
      <c r="F136" s="125"/>
      <c r="G136" s="109"/>
      <c r="H136" s="126"/>
      <c r="I136" s="126"/>
      <c r="J136" s="126"/>
      <c r="K136" s="126"/>
      <c r="L136" s="126"/>
      <c r="M136" s="126"/>
      <c r="N136" s="127"/>
      <c r="O136" s="128"/>
      <c r="P136" s="128"/>
      <c r="Q136" s="129"/>
      <c r="R136" s="130"/>
      <c r="S136" s="111"/>
      <c r="T136" s="131"/>
      <c r="U136" s="131"/>
      <c r="W136" s="108">
        <f t="shared" si="4"/>
        <v>0</v>
      </c>
      <c r="X136" s="22"/>
      <c r="Y136" s="132" t="s">
        <v>400</v>
      </c>
      <c r="Z136" s="132"/>
      <c r="AA136" s="132"/>
      <c r="AB136" s="109" t="s">
        <v>273</v>
      </c>
      <c r="AC136" s="133" t="s">
        <v>344</v>
      </c>
      <c r="AD136" s="133" t="s">
        <v>344</v>
      </c>
      <c r="AE136" s="133" t="s">
        <v>344</v>
      </c>
      <c r="AF136" s="133" t="s">
        <v>344</v>
      </c>
      <c r="AG136" s="133" t="s">
        <v>344</v>
      </c>
      <c r="AH136" s="133" t="s">
        <v>344</v>
      </c>
      <c r="AI136" s="134" t="s">
        <v>344</v>
      </c>
      <c r="AJ136" s="1">
        <f t="shared" si="9"/>
        <v>0</v>
      </c>
    </row>
    <row r="137" spans="2:36" ht="15" customHeight="1">
      <c r="B137" s="4"/>
      <c r="C137" s="4"/>
      <c r="D137" s="123"/>
      <c r="E137" s="124"/>
      <c r="F137" s="125"/>
      <c r="G137" s="109"/>
      <c r="H137" s="126"/>
      <c r="I137" s="126"/>
      <c r="J137" s="126"/>
      <c r="K137" s="126"/>
      <c r="L137" s="126"/>
      <c r="M137" s="126"/>
      <c r="N137" s="127"/>
      <c r="O137" s="128"/>
      <c r="P137" s="128"/>
      <c r="Q137" s="129"/>
      <c r="R137" s="130"/>
      <c r="S137" s="111"/>
      <c r="T137" s="131"/>
      <c r="U137" s="131"/>
      <c r="W137" s="108">
        <f t="shared" si="4"/>
        <v>0</v>
      </c>
      <c r="X137" s="22"/>
      <c r="Y137" s="132" t="s">
        <v>400</v>
      </c>
      <c r="Z137" s="132"/>
      <c r="AA137" s="132"/>
      <c r="AB137" s="109" t="s">
        <v>273</v>
      </c>
      <c r="AC137" s="133" t="s">
        <v>345</v>
      </c>
      <c r="AD137" s="133" t="s">
        <v>345</v>
      </c>
      <c r="AE137" s="133" t="s">
        <v>345</v>
      </c>
      <c r="AF137" s="133" t="s">
        <v>345</v>
      </c>
      <c r="AG137" s="133" t="s">
        <v>345</v>
      </c>
      <c r="AH137" s="133" t="s">
        <v>345</v>
      </c>
      <c r="AI137" s="134" t="s">
        <v>345</v>
      </c>
      <c r="AJ137" s="1">
        <f t="shared" si="9"/>
        <v>0</v>
      </c>
    </row>
    <row r="138" spans="2:36" ht="15" customHeight="1">
      <c r="B138" s="4"/>
      <c r="C138" s="4"/>
      <c r="D138" s="123"/>
      <c r="E138" s="124"/>
      <c r="F138" s="125"/>
      <c r="G138" s="109"/>
      <c r="H138" s="126"/>
      <c r="I138" s="126"/>
      <c r="J138" s="126"/>
      <c r="K138" s="126"/>
      <c r="L138" s="126"/>
      <c r="M138" s="126"/>
      <c r="N138" s="127"/>
      <c r="O138" s="128"/>
      <c r="P138" s="128"/>
      <c r="Q138" s="129"/>
      <c r="R138" s="130"/>
      <c r="S138" s="111"/>
      <c r="T138" s="131"/>
      <c r="U138" s="131"/>
      <c r="W138" s="108">
        <f t="shared" si="4"/>
        <v>0</v>
      </c>
      <c r="X138" s="22"/>
      <c r="Y138" s="132" t="s">
        <v>400</v>
      </c>
      <c r="Z138" s="132"/>
      <c r="AA138" s="132"/>
      <c r="AB138" s="109" t="s">
        <v>273</v>
      </c>
      <c r="AC138" s="133" t="s">
        <v>346</v>
      </c>
      <c r="AD138" s="133" t="s">
        <v>347</v>
      </c>
      <c r="AE138" s="133" t="s">
        <v>347</v>
      </c>
      <c r="AF138" s="133" t="s">
        <v>347</v>
      </c>
      <c r="AG138" s="133" t="s">
        <v>347</v>
      </c>
      <c r="AH138" s="133" t="s">
        <v>347</v>
      </c>
      <c r="AI138" s="134" t="s">
        <v>347</v>
      </c>
      <c r="AJ138" s="1">
        <f t="shared" si="9"/>
        <v>0</v>
      </c>
    </row>
    <row r="139" spans="2:36" ht="15" customHeight="1">
      <c r="B139" s="4"/>
      <c r="C139" s="4"/>
      <c r="D139" s="123"/>
      <c r="E139" s="124"/>
      <c r="F139" s="125"/>
      <c r="G139" s="109"/>
      <c r="H139" s="126"/>
      <c r="I139" s="126"/>
      <c r="J139" s="126"/>
      <c r="K139" s="126"/>
      <c r="L139" s="126"/>
      <c r="M139" s="126"/>
      <c r="N139" s="127"/>
      <c r="O139" s="128"/>
      <c r="P139" s="128"/>
      <c r="Q139" s="129"/>
      <c r="R139" s="130"/>
      <c r="S139" s="111"/>
      <c r="T139" s="131"/>
      <c r="U139" s="131"/>
      <c r="W139" s="108">
        <f t="shared" si="4"/>
        <v>0</v>
      </c>
      <c r="X139" s="22"/>
      <c r="Y139" s="132" t="s">
        <v>400</v>
      </c>
      <c r="Z139" s="132"/>
      <c r="AA139" s="132"/>
      <c r="AB139" s="109" t="s">
        <v>273</v>
      </c>
      <c r="AC139" s="133" t="s">
        <v>348</v>
      </c>
      <c r="AD139" s="133" t="s">
        <v>347</v>
      </c>
      <c r="AE139" s="133" t="s">
        <v>347</v>
      </c>
      <c r="AF139" s="133" t="s">
        <v>347</v>
      </c>
      <c r="AG139" s="133" t="s">
        <v>347</v>
      </c>
      <c r="AH139" s="133" t="s">
        <v>347</v>
      </c>
      <c r="AI139" s="134" t="s">
        <v>347</v>
      </c>
      <c r="AJ139" s="1">
        <f t="shared" si="9"/>
        <v>0</v>
      </c>
    </row>
    <row r="140" spans="2:36" ht="15" customHeight="1">
      <c r="B140" s="4"/>
      <c r="C140" s="4"/>
      <c r="D140" s="123"/>
      <c r="E140" s="124"/>
      <c r="F140" s="125"/>
      <c r="G140" s="109"/>
      <c r="H140" s="126"/>
      <c r="I140" s="126"/>
      <c r="J140" s="126"/>
      <c r="K140" s="126"/>
      <c r="L140" s="126"/>
      <c r="M140" s="126"/>
      <c r="N140" s="127"/>
      <c r="O140" s="128"/>
      <c r="P140" s="128"/>
      <c r="Q140" s="129"/>
      <c r="R140" s="130"/>
      <c r="S140" s="111"/>
      <c r="T140" s="131"/>
      <c r="U140" s="131"/>
      <c r="W140" s="108">
        <f t="shared" si="4"/>
        <v>0</v>
      </c>
      <c r="X140" s="22"/>
      <c r="Y140" s="132" t="s">
        <v>400</v>
      </c>
      <c r="Z140" s="132"/>
      <c r="AA140" s="132"/>
      <c r="AB140" s="109" t="s">
        <v>273</v>
      </c>
      <c r="AC140" s="133" t="s">
        <v>414</v>
      </c>
      <c r="AD140" s="133" t="s">
        <v>347</v>
      </c>
      <c r="AE140" s="133" t="s">
        <v>347</v>
      </c>
      <c r="AF140" s="133" t="s">
        <v>347</v>
      </c>
      <c r="AG140" s="133" t="s">
        <v>347</v>
      </c>
      <c r="AH140" s="133" t="s">
        <v>347</v>
      </c>
      <c r="AI140" s="134" t="s">
        <v>347</v>
      </c>
      <c r="AJ140" s="1">
        <f t="shared" si="9"/>
        <v>0</v>
      </c>
    </row>
    <row r="141" spans="2:36" ht="15" customHeight="1">
      <c r="B141" s="4"/>
      <c r="C141" s="4"/>
      <c r="D141" s="123"/>
      <c r="E141" s="124"/>
      <c r="F141" s="125"/>
      <c r="G141" s="109"/>
      <c r="H141" s="126"/>
      <c r="I141" s="126"/>
      <c r="J141" s="126"/>
      <c r="K141" s="126"/>
      <c r="L141" s="126"/>
      <c r="M141" s="126"/>
      <c r="N141" s="127"/>
      <c r="O141" s="128"/>
      <c r="P141" s="128"/>
      <c r="Q141" s="129"/>
      <c r="R141" s="130"/>
      <c r="S141" s="111"/>
      <c r="T141" s="131"/>
      <c r="U141" s="131"/>
      <c r="W141" s="108">
        <f t="shared" si="4"/>
        <v>0</v>
      </c>
      <c r="X141" s="22"/>
      <c r="Y141" s="132" t="s">
        <v>400</v>
      </c>
      <c r="Z141" s="132"/>
      <c r="AA141" s="132"/>
      <c r="AB141" s="109" t="s">
        <v>273</v>
      </c>
      <c r="AC141" s="133" t="s">
        <v>349</v>
      </c>
      <c r="AD141" s="133" t="s">
        <v>347</v>
      </c>
      <c r="AE141" s="133" t="s">
        <v>347</v>
      </c>
      <c r="AF141" s="133" t="s">
        <v>347</v>
      </c>
      <c r="AG141" s="133" t="s">
        <v>347</v>
      </c>
      <c r="AH141" s="133" t="s">
        <v>347</v>
      </c>
      <c r="AI141" s="134" t="s">
        <v>347</v>
      </c>
      <c r="AJ141" s="1">
        <f t="shared" si="9"/>
        <v>0</v>
      </c>
    </row>
    <row r="142" spans="2:36" ht="15" customHeight="1">
      <c r="B142" s="4"/>
      <c r="C142" s="4"/>
      <c r="D142" s="123"/>
      <c r="E142" s="124"/>
      <c r="F142" s="125"/>
      <c r="G142" s="109"/>
      <c r="H142" s="126"/>
      <c r="I142" s="126"/>
      <c r="J142" s="126"/>
      <c r="K142" s="126"/>
      <c r="L142" s="126"/>
      <c r="M142" s="126"/>
      <c r="N142" s="127"/>
      <c r="O142" s="128"/>
      <c r="P142" s="128"/>
      <c r="Q142" s="129"/>
      <c r="R142" s="130"/>
      <c r="S142" s="111"/>
      <c r="T142" s="131"/>
      <c r="U142" s="131"/>
      <c r="W142" s="108">
        <f t="shared" si="4"/>
        <v>0</v>
      </c>
      <c r="X142" s="22"/>
      <c r="Y142" s="132" t="s">
        <v>400</v>
      </c>
      <c r="Z142" s="132"/>
      <c r="AA142" s="132"/>
      <c r="AB142" s="109" t="s">
        <v>273</v>
      </c>
      <c r="AC142" s="133" t="s">
        <v>350</v>
      </c>
      <c r="AD142" s="133" t="s">
        <v>347</v>
      </c>
      <c r="AE142" s="133" t="s">
        <v>347</v>
      </c>
      <c r="AF142" s="133" t="s">
        <v>347</v>
      </c>
      <c r="AG142" s="133" t="s">
        <v>347</v>
      </c>
      <c r="AH142" s="133" t="s">
        <v>347</v>
      </c>
      <c r="AI142" s="134" t="s">
        <v>347</v>
      </c>
      <c r="AJ142" s="1">
        <f t="shared" si="9"/>
        <v>0</v>
      </c>
    </row>
    <row r="143" spans="2:36" ht="15" customHeight="1">
      <c r="B143" s="4"/>
      <c r="C143" s="4"/>
      <c r="D143" s="123"/>
      <c r="E143" s="124"/>
      <c r="F143" s="125"/>
      <c r="G143" s="109"/>
      <c r="H143" s="126"/>
      <c r="I143" s="126"/>
      <c r="J143" s="126"/>
      <c r="K143" s="126"/>
      <c r="L143" s="126"/>
      <c r="M143" s="126"/>
      <c r="N143" s="127"/>
      <c r="O143" s="128"/>
      <c r="P143" s="128"/>
      <c r="Q143" s="129"/>
      <c r="R143" s="130"/>
      <c r="S143" s="111"/>
      <c r="T143" s="131"/>
      <c r="U143" s="131"/>
      <c r="W143" s="108">
        <f t="shared" si="4"/>
        <v>0</v>
      </c>
      <c r="X143" s="22"/>
      <c r="Y143" s="132" t="s">
        <v>400</v>
      </c>
      <c r="Z143" s="132"/>
      <c r="AA143" s="132"/>
      <c r="AB143" s="109" t="s">
        <v>399</v>
      </c>
      <c r="AC143" s="133" t="s">
        <v>351</v>
      </c>
      <c r="AD143" s="133" t="s">
        <v>351</v>
      </c>
      <c r="AE143" s="133" t="s">
        <v>351</v>
      </c>
      <c r="AF143" s="133" t="s">
        <v>351</v>
      </c>
      <c r="AG143" s="133" t="s">
        <v>351</v>
      </c>
      <c r="AH143" s="133" t="s">
        <v>351</v>
      </c>
      <c r="AI143" s="134" t="s">
        <v>351</v>
      </c>
      <c r="AJ143" s="1">
        <f t="shared" si="9"/>
        <v>0</v>
      </c>
    </row>
    <row r="144" spans="2:36" ht="15" customHeight="1">
      <c r="B144" s="4"/>
      <c r="C144" s="4"/>
      <c r="D144" s="123"/>
      <c r="E144" s="124"/>
      <c r="F144" s="125"/>
      <c r="G144" s="109"/>
      <c r="H144" s="126"/>
      <c r="I144" s="126"/>
      <c r="J144" s="126"/>
      <c r="K144" s="126"/>
      <c r="L144" s="126"/>
      <c r="M144" s="126"/>
      <c r="N144" s="127"/>
      <c r="O144" s="128"/>
      <c r="P144" s="128"/>
      <c r="Q144" s="129"/>
      <c r="R144" s="130"/>
      <c r="S144" s="111"/>
      <c r="T144" s="131"/>
      <c r="U144" s="131"/>
      <c r="W144" s="108">
        <f t="shared" si="4"/>
        <v>0</v>
      </c>
      <c r="X144" s="22"/>
      <c r="Y144" s="132" t="s">
        <v>400</v>
      </c>
      <c r="Z144" s="132"/>
      <c r="AA144" s="132"/>
      <c r="AB144" s="109" t="s">
        <v>399</v>
      </c>
      <c r="AC144" s="133" t="s">
        <v>352</v>
      </c>
      <c r="AD144" s="133" t="s">
        <v>352</v>
      </c>
      <c r="AE144" s="133" t="s">
        <v>352</v>
      </c>
      <c r="AF144" s="133" t="s">
        <v>352</v>
      </c>
      <c r="AG144" s="133" t="s">
        <v>352</v>
      </c>
      <c r="AH144" s="133" t="s">
        <v>352</v>
      </c>
      <c r="AI144" s="134" t="s">
        <v>352</v>
      </c>
      <c r="AJ144" s="1">
        <f t="shared" si="9"/>
        <v>0</v>
      </c>
    </row>
    <row r="145" spans="2:36" ht="15" customHeight="1">
      <c r="B145" s="4"/>
      <c r="C145" s="4"/>
      <c r="D145" s="123"/>
      <c r="E145" s="124"/>
      <c r="F145" s="125"/>
      <c r="G145" s="109"/>
      <c r="H145" s="126"/>
      <c r="I145" s="126"/>
      <c r="J145" s="126"/>
      <c r="K145" s="126"/>
      <c r="L145" s="126"/>
      <c r="M145" s="126"/>
      <c r="N145" s="127"/>
      <c r="O145" s="128"/>
      <c r="P145" s="128"/>
      <c r="Q145" s="129"/>
      <c r="R145" s="130"/>
      <c r="S145" s="111"/>
      <c r="T145" s="131"/>
      <c r="U145" s="131"/>
      <c r="W145" s="108">
        <f t="shared" si="4"/>
        <v>0</v>
      </c>
      <c r="X145" s="22"/>
      <c r="Y145" s="132" t="s">
        <v>400</v>
      </c>
      <c r="Z145" s="132"/>
      <c r="AA145" s="132"/>
      <c r="AB145" s="109" t="s">
        <v>399</v>
      </c>
      <c r="AC145" s="133" t="s">
        <v>353</v>
      </c>
      <c r="AD145" s="133" t="s">
        <v>353</v>
      </c>
      <c r="AE145" s="133" t="s">
        <v>353</v>
      </c>
      <c r="AF145" s="133" t="s">
        <v>353</v>
      </c>
      <c r="AG145" s="133" t="s">
        <v>353</v>
      </c>
      <c r="AH145" s="133" t="s">
        <v>353</v>
      </c>
      <c r="AI145" s="134" t="s">
        <v>353</v>
      </c>
      <c r="AJ145" s="1">
        <f t="shared" si="9"/>
        <v>0</v>
      </c>
    </row>
    <row r="146" spans="2:36" ht="15" customHeight="1">
      <c r="B146" s="4"/>
      <c r="C146" s="4"/>
      <c r="D146" s="123"/>
      <c r="E146" s="124"/>
      <c r="F146" s="125"/>
      <c r="G146" s="109"/>
      <c r="H146" s="126"/>
      <c r="I146" s="126"/>
      <c r="J146" s="126"/>
      <c r="K146" s="126"/>
      <c r="L146" s="126"/>
      <c r="M146" s="126"/>
      <c r="N146" s="127"/>
      <c r="O146" s="128"/>
      <c r="P146" s="128"/>
      <c r="Q146" s="129"/>
      <c r="R146" s="130"/>
      <c r="S146" s="111"/>
      <c r="T146" s="131"/>
      <c r="U146" s="131"/>
      <c r="W146" s="108">
        <f t="shared" si="4"/>
        <v>0</v>
      </c>
      <c r="X146" s="22"/>
      <c r="Y146" s="132" t="s">
        <v>400</v>
      </c>
      <c r="Z146" s="132"/>
      <c r="AA146" s="132"/>
      <c r="AB146" s="109" t="s">
        <v>399</v>
      </c>
      <c r="AC146" s="133" t="s">
        <v>354</v>
      </c>
      <c r="AD146" s="133" t="s">
        <v>354</v>
      </c>
      <c r="AE146" s="133" t="s">
        <v>354</v>
      </c>
      <c r="AF146" s="133" t="s">
        <v>354</v>
      </c>
      <c r="AG146" s="133" t="s">
        <v>354</v>
      </c>
      <c r="AH146" s="133" t="s">
        <v>354</v>
      </c>
      <c r="AI146" s="134" t="s">
        <v>354</v>
      </c>
      <c r="AJ146" s="1">
        <f t="shared" si="9"/>
        <v>0</v>
      </c>
    </row>
    <row r="147" spans="2:36" ht="15" customHeight="1">
      <c r="B147" s="4"/>
      <c r="C147" s="4"/>
      <c r="D147" s="123"/>
      <c r="E147" s="124"/>
      <c r="F147" s="125"/>
      <c r="G147" s="109"/>
      <c r="H147" s="126"/>
      <c r="I147" s="126"/>
      <c r="J147" s="126"/>
      <c r="K147" s="126"/>
      <c r="L147" s="126"/>
      <c r="M147" s="126"/>
      <c r="N147" s="127"/>
      <c r="O147" s="128"/>
      <c r="P147" s="128"/>
      <c r="Q147" s="129"/>
      <c r="R147" s="130"/>
      <c r="S147" s="111"/>
      <c r="T147" s="131"/>
      <c r="U147" s="131"/>
      <c r="W147" s="108">
        <f t="shared" si="4"/>
        <v>0</v>
      </c>
      <c r="X147" s="22"/>
      <c r="Y147" s="132"/>
      <c r="Z147" s="132"/>
      <c r="AA147" s="132"/>
      <c r="AB147" s="109"/>
      <c r="AC147" s="133"/>
      <c r="AD147" s="133"/>
      <c r="AE147" s="133"/>
      <c r="AF147" s="133"/>
      <c r="AG147" s="133"/>
      <c r="AH147" s="133"/>
      <c r="AI147" s="134"/>
    </row>
    <row r="148" spans="2:36" ht="15" customHeight="1">
      <c r="B148" s="4"/>
      <c r="C148" s="4"/>
      <c r="D148" s="123"/>
      <c r="E148" s="124"/>
      <c r="F148" s="125"/>
      <c r="G148" s="109"/>
      <c r="H148" s="126"/>
      <c r="I148" s="126"/>
      <c r="J148" s="126"/>
      <c r="K148" s="126"/>
      <c r="L148" s="126"/>
      <c r="M148" s="126"/>
      <c r="N148" s="127"/>
      <c r="O148" s="128"/>
      <c r="P148" s="128"/>
      <c r="Q148" s="129"/>
      <c r="R148" s="130"/>
      <c r="S148" s="111"/>
      <c r="T148" s="131"/>
      <c r="U148" s="131"/>
      <c r="W148" s="108">
        <f t="shared" si="4"/>
        <v>0</v>
      </c>
      <c r="X148" s="22"/>
      <c r="Y148" s="132" t="s">
        <v>401</v>
      </c>
      <c r="Z148" s="132"/>
      <c r="AA148" s="132"/>
      <c r="AB148" s="109" t="s">
        <v>273</v>
      </c>
      <c r="AC148" s="133" t="s">
        <v>355</v>
      </c>
      <c r="AD148" s="133" t="s">
        <v>355</v>
      </c>
      <c r="AE148" s="133" t="s">
        <v>355</v>
      </c>
      <c r="AF148" s="133" t="s">
        <v>355</v>
      </c>
      <c r="AG148" s="133" t="s">
        <v>355</v>
      </c>
      <c r="AH148" s="133" t="s">
        <v>355</v>
      </c>
      <c r="AI148" s="134" t="s">
        <v>355</v>
      </c>
      <c r="AJ148" s="1">
        <f t="shared" ref="AJ148:AJ168" si="10">COUNTIF($H$26:$H$173,AC148)</f>
        <v>0</v>
      </c>
    </row>
    <row r="149" spans="2:36" ht="15" customHeight="1">
      <c r="B149" s="4"/>
      <c r="C149" s="4"/>
      <c r="D149" s="123"/>
      <c r="E149" s="124"/>
      <c r="F149" s="125"/>
      <c r="G149" s="109"/>
      <c r="H149" s="126"/>
      <c r="I149" s="126"/>
      <c r="J149" s="126"/>
      <c r="K149" s="126"/>
      <c r="L149" s="126"/>
      <c r="M149" s="126"/>
      <c r="N149" s="127"/>
      <c r="O149" s="128"/>
      <c r="P149" s="128"/>
      <c r="Q149" s="129"/>
      <c r="R149" s="130"/>
      <c r="S149" s="111"/>
      <c r="T149" s="131"/>
      <c r="U149" s="131"/>
      <c r="W149" s="108">
        <f t="shared" si="4"/>
        <v>0</v>
      </c>
      <c r="X149" s="22"/>
      <c r="Y149" s="132" t="s">
        <v>401</v>
      </c>
      <c r="Z149" s="132"/>
      <c r="AA149" s="132"/>
      <c r="AB149" s="109" t="s">
        <v>273</v>
      </c>
      <c r="AC149" s="133" t="s">
        <v>357</v>
      </c>
      <c r="AD149" s="133" t="s">
        <v>357</v>
      </c>
      <c r="AE149" s="133" t="s">
        <v>357</v>
      </c>
      <c r="AF149" s="133" t="s">
        <v>357</v>
      </c>
      <c r="AG149" s="133" t="s">
        <v>357</v>
      </c>
      <c r="AH149" s="133" t="s">
        <v>357</v>
      </c>
      <c r="AI149" s="134" t="s">
        <v>357</v>
      </c>
      <c r="AJ149" s="1">
        <f t="shared" si="10"/>
        <v>0</v>
      </c>
    </row>
    <row r="150" spans="2:36" ht="15" customHeight="1">
      <c r="B150" s="4"/>
      <c r="C150" s="4"/>
      <c r="D150" s="123"/>
      <c r="E150" s="124"/>
      <c r="F150" s="125"/>
      <c r="G150" s="109"/>
      <c r="H150" s="126"/>
      <c r="I150" s="126"/>
      <c r="J150" s="126"/>
      <c r="K150" s="126"/>
      <c r="L150" s="126"/>
      <c r="M150" s="126"/>
      <c r="N150" s="127"/>
      <c r="O150" s="128"/>
      <c r="P150" s="128"/>
      <c r="Q150" s="129"/>
      <c r="R150" s="130"/>
      <c r="S150" s="111"/>
      <c r="T150" s="131"/>
      <c r="U150" s="131"/>
      <c r="W150" s="108">
        <f t="shared" si="4"/>
        <v>0</v>
      </c>
      <c r="X150" s="22"/>
      <c r="Y150" s="132" t="s">
        <v>401</v>
      </c>
      <c r="Z150" s="132"/>
      <c r="AA150" s="132"/>
      <c r="AB150" s="109" t="s">
        <v>273</v>
      </c>
      <c r="AC150" s="133" t="s">
        <v>358</v>
      </c>
      <c r="AD150" s="133" t="s">
        <v>358</v>
      </c>
      <c r="AE150" s="133" t="s">
        <v>358</v>
      </c>
      <c r="AF150" s="133" t="s">
        <v>358</v>
      </c>
      <c r="AG150" s="133" t="s">
        <v>358</v>
      </c>
      <c r="AH150" s="133" t="s">
        <v>358</v>
      </c>
      <c r="AI150" s="134" t="s">
        <v>358</v>
      </c>
      <c r="AJ150" s="1">
        <f t="shared" si="10"/>
        <v>0</v>
      </c>
    </row>
    <row r="151" spans="2:36" ht="15" customHeight="1">
      <c r="B151" s="4"/>
      <c r="C151" s="4"/>
      <c r="D151" s="123"/>
      <c r="E151" s="124"/>
      <c r="F151" s="125"/>
      <c r="G151" s="109"/>
      <c r="H151" s="126"/>
      <c r="I151" s="126"/>
      <c r="J151" s="126"/>
      <c r="K151" s="126"/>
      <c r="L151" s="126"/>
      <c r="M151" s="126"/>
      <c r="N151" s="127"/>
      <c r="O151" s="128"/>
      <c r="P151" s="128"/>
      <c r="Q151" s="129"/>
      <c r="R151" s="130"/>
      <c r="S151" s="111"/>
      <c r="T151" s="131"/>
      <c r="U151" s="131"/>
      <c r="W151" s="108">
        <f t="shared" si="4"/>
        <v>0</v>
      </c>
      <c r="X151" s="22"/>
      <c r="Y151" s="132" t="s">
        <v>401</v>
      </c>
      <c r="Z151" s="132"/>
      <c r="AA151" s="132"/>
      <c r="AB151" s="109" t="s">
        <v>246</v>
      </c>
      <c r="AC151" s="133" t="s">
        <v>359</v>
      </c>
      <c r="AD151" s="133" t="s">
        <v>359</v>
      </c>
      <c r="AE151" s="133" t="s">
        <v>359</v>
      </c>
      <c r="AF151" s="133" t="s">
        <v>359</v>
      </c>
      <c r="AG151" s="133" t="s">
        <v>359</v>
      </c>
      <c r="AH151" s="133" t="s">
        <v>359</v>
      </c>
      <c r="AI151" s="134" t="s">
        <v>359</v>
      </c>
      <c r="AJ151" s="1">
        <f t="shared" si="10"/>
        <v>0</v>
      </c>
    </row>
    <row r="152" spans="2:36" ht="15" customHeight="1">
      <c r="B152" s="4"/>
      <c r="C152" s="4"/>
      <c r="D152" s="123"/>
      <c r="E152" s="124"/>
      <c r="F152" s="125"/>
      <c r="G152" s="109"/>
      <c r="H152" s="126"/>
      <c r="I152" s="126"/>
      <c r="J152" s="126"/>
      <c r="K152" s="126"/>
      <c r="L152" s="126"/>
      <c r="M152" s="126"/>
      <c r="N152" s="127"/>
      <c r="O152" s="128"/>
      <c r="P152" s="128"/>
      <c r="Q152" s="129"/>
      <c r="R152" s="130"/>
      <c r="S152" s="111"/>
      <c r="T152" s="131"/>
      <c r="U152" s="131"/>
      <c r="W152" s="108">
        <f t="shared" si="4"/>
        <v>0</v>
      </c>
      <c r="X152" s="22"/>
      <c r="Y152" s="132" t="s">
        <v>401</v>
      </c>
      <c r="Z152" s="132"/>
      <c r="AA152" s="132"/>
      <c r="AB152" s="109" t="s">
        <v>246</v>
      </c>
      <c r="AC152" s="133" t="s">
        <v>402</v>
      </c>
      <c r="AD152" s="133" t="s">
        <v>362</v>
      </c>
      <c r="AE152" s="133" t="s">
        <v>362</v>
      </c>
      <c r="AF152" s="133" t="s">
        <v>362</v>
      </c>
      <c r="AG152" s="133" t="s">
        <v>362</v>
      </c>
      <c r="AH152" s="133" t="s">
        <v>362</v>
      </c>
      <c r="AI152" s="134" t="s">
        <v>362</v>
      </c>
      <c r="AJ152" s="1">
        <f t="shared" si="10"/>
        <v>0</v>
      </c>
    </row>
    <row r="153" spans="2:36" ht="15" customHeight="1">
      <c r="B153" s="4"/>
      <c r="C153" s="4"/>
      <c r="D153" s="123"/>
      <c r="E153" s="124"/>
      <c r="F153" s="125"/>
      <c r="G153" s="109"/>
      <c r="H153" s="126"/>
      <c r="I153" s="126"/>
      <c r="J153" s="126"/>
      <c r="K153" s="126"/>
      <c r="L153" s="126"/>
      <c r="M153" s="126"/>
      <c r="N153" s="127"/>
      <c r="O153" s="128"/>
      <c r="P153" s="128"/>
      <c r="Q153" s="129"/>
      <c r="R153" s="130"/>
      <c r="S153" s="111"/>
      <c r="T153" s="131"/>
      <c r="U153" s="131"/>
      <c r="W153" s="108">
        <f t="shared" si="4"/>
        <v>0</v>
      </c>
      <c r="X153" s="22"/>
      <c r="Y153" s="132" t="s">
        <v>401</v>
      </c>
      <c r="Z153" s="132"/>
      <c r="AA153" s="132"/>
      <c r="AB153" s="109" t="s">
        <v>246</v>
      </c>
      <c r="AC153" s="133" t="s">
        <v>364</v>
      </c>
      <c r="AD153" s="133" t="s">
        <v>362</v>
      </c>
      <c r="AE153" s="133" t="s">
        <v>362</v>
      </c>
      <c r="AF153" s="133" t="s">
        <v>362</v>
      </c>
      <c r="AG153" s="133" t="s">
        <v>362</v>
      </c>
      <c r="AH153" s="133" t="s">
        <v>362</v>
      </c>
      <c r="AI153" s="134" t="s">
        <v>362</v>
      </c>
      <c r="AJ153" s="1">
        <f t="shared" si="10"/>
        <v>0</v>
      </c>
    </row>
    <row r="154" spans="2:36" ht="15" customHeight="1">
      <c r="B154" s="4"/>
      <c r="C154" s="4"/>
      <c r="D154" s="123"/>
      <c r="E154" s="124"/>
      <c r="F154" s="125"/>
      <c r="G154" s="109"/>
      <c r="H154" s="126"/>
      <c r="I154" s="126"/>
      <c r="J154" s="126"/>
      <c r="K154" s="126"/>
      <c r="L154" s="126"/>
      <c r="M154" s="126"/>
      <c r="N154" s="127"/>
      <c r="O154" s="128"/>
      <c r="P154" s="128"/>
      <c r="Q154" s="129"/>
      <c r="R154" s="130"/>
      <c r="S154" s="111"/>
      <c r="T154" s="131"/>
      <c r="U154" s="131"/>
      <c r="W154" s="108">
        <f t="shared" si="4"/>
        <v>0</v>
      </c>
      <c r="X154" s="22"/>
      <c r="Y154" s="132" t="s">
        <v>401</v>
      </c>
      <c r="Z154" s="132"/>
      <c r="AA154" s="132"/>
      <c r="AB154" s="109" t="s">
        <v>246</v>
      </c>
      <c r="AC154" s="133" t="s">
        <v>365</v>
      </c>
      <c r="AD154" s="133" t="s">
        <v>365</v>
      </c>
      <c r="AE154" s="133" t="s">
        <v>365</v>
      </c>
      <c r="AF154" s="133" t="s">
        <v>365</v>
      </c>
      <c r="AG154" s="133" t="s">
        <v>365</v>
      </c>
      <c r="AH154" s="133" t="s">
        <v>365</v>
      </c>
      <c r="AI154" s="134" t="s">
        <v>365</v>
      </c>
      <c r="AJ154" s="1">
        <f t="shared" si="10"/>
        <v>0</v>
      </c>
    </row>
    <row r="155" spans="2:36" ht="15" customHeight="1">
      <c r="B155" s="4"/>
      <c r="C155" s="4"/>
      <c r="D155" s="123"/>
      <c r="E155" s="124"/>
      <c r="F155" s="125"/>
      <c r="G155" s="109"/>
      <c r="H155" s="126"/>
      <c r="I155" s="126"/>
      <c r="J155" s="126"/>
      <c r="K155" s="126"/>
      <c r="L155" s="126"/>
      <c r="M155" s="126"/>
      <c r="N155" s="127"/>
      <c r="O155" s="128"/>
      <c r="P155" s="128"/>
      <c r="Q155" s="129"/>
      <c r="R155" s="130"/>
      <c r="S155" s="111"/>
      <c r="T155" s="131"/>
      <c r="U155" s="131"/>
      <c r="W155" s="108">
        <f t="shared" si="4"/>
        <v>0</v>
      </c>
      <c r="X155" s="22"/>
      <c r="Y155" s="132"/>
      <c r="Z155" s="132"/>
      <c r="AA155" s="132"/>
      <c r="AB155" s="109"/>
      <c r="AC155" s="133"/>
      <c r="AD155" s="133" t="s">
        <v>366</v>
      </c>
      <c r="AE155" s="133" t="s">
        <v>366</v>
      </c>
      <c r="AF155" s="133" t="s">
        <v>366</v>
      </c>
      <c r="AG155" s="133" t="s">
        <v>366</v>
      </c>
      <c r="AH155" s="133" t="s">
        <v>366</v>
      </c>
      <c r="AI155" s="134" t="s">
        <v>366</v>
      </c>
      <c r="AJ155" s="1">
        <f t="shared" si="10"/>
        <v>0</v>
      </c>
    </row>
    <row r="156" spans="2:36" ht="15" customHeight="1">
      <c r="B156" s="4"/>
      <c r="C156" s="4"/>
      <c r="D156" s="123"/>
      <c r="E156" s="124"/>
      <c r="F156" s="125"/>
      <c r="G156" s="109"/>
      <c r="H156" s="126"/>
      <c r="I156" s="126"/>
      <c r="J156" s="126"/>
      <c r="K156" s="126"/>
      <c r="L156" s="126"/>
      <c r="M156" s="126"/>
      <c r="N156" s="127"/>
      <c r="O156" s="128"/>
      <c r="P156" s="128"/>
      <c r="Q156" s="129"/>
      <c r="R156" s="130"/>
      <c r="S156" s="111"/>
      <c r="T156" s="131"/>
      <c r="U156" s="131"/>
      <c r="W156" s="108">
        <f t="shared" ref="W156:W167" si="11">+Q156+S156</f>
        <v>0</v>
      </c>
      <c r="X156" s="22"/>
      <c r="Y156" s="132"/>
      <c r="Z156" s="132"/>
      <c r="AA156" s="132"/>
      <c r="AB156" s="109"/>
      <c r="AC156" s="133"/>
      <c r="AD156" s="133" t="s">
        <v>367</v>
      </c>
      <c r="AE156" s="133" t="s">
        <v>367</v>
      </c>
      <c r="AF156" s="133" t="s">
        <v>367</v>
      </c>
      <c r="AG156" s="133" t="s">
        <v>367</v>
      </c>
      <c r="AH156" s="133" t="s">
        <v>367</v>
      </c>
      <c r="AI156" s="134" t="s">
        <v>367</v>
      </c>
      <c r="AJ156" s="1">
        <f t="shared" si="10"/>
        <v>0</v>
      </c>
    </row>
    <row r="157" spans="2:36" ht="15" customHeight="1">
      <c r="B157" s="4"/>
      <c r="C157" s="4"/>
      <c r="D157" s="123"/>
      <c r="E157" s="124"/>
      <c r="F157" s="125"/>
      <c r="G157" s="109"/>
      <c r="H157" s="126"/>
      <c r="I157" s="126"/>
      <c r="J157" s="126"/>
      <c r="K157" s="126"/>
      <c r="L157" s="126"/>
      <c r="M157" s="126"/>
      <c r="N157" s="127"/>
      <c r="O157" s="128"/>
      <c r="P157" s="128"/>
      <c r="Q157" s="129"/>
      <c r="R157" s="130"/>
      <c r="S157" s="111"/>
      <c r="T157" s="131"/>
      <c r="U157" s="131"/>
      <c r="W157" s="108">
        <f t="shared" si="11"/>
        <v>0</v>
      </c>
      <c r="X157" s="22"/>
      <c r="Y157" s="132" t="s">
        <v>403</v>
      </c>
      <c r="Z157" s="132"/>
      <c r="AA157" s="132"/>
      <c r="AB157" s="109" t="s">
        <v>273</v>
      </c>
      <c r="AC157" s="133" t="s">
        <v>371</v>
      </c>
      <c r="AD157" s="133" t="s">
        <v>371</v>
      </c>
      <c r="AE157" s="133" t="s">
        <v>371</v>
      </c>
      <c r="AF157" s="133" t="s">
        <v>371</v>
      </c>
      <c r="AG157" s="133" t="s">
        <v>371</v>
      </c>
      <c r="AH157" s="133" t="s">
        <v>371</v>
      </c>
      <c r="AI157" s="134" t="s">
        <v>371</v>
      </c>
      <c r="AJ157" s="1">
        <f t="shared" si="10"/>
        <v>0</v>
      </c>
    </row>
    <row r="158" spans="2:36" ht="15" customHeight="1">
      <c r="B158" s="4"/>
      <c r="C158" s="4"/>
      <c r="D158" s="123"/>
      <c r="E158" s="124"/>
      <c r="F158" s="125"/>
      <c r="G158" s="109"/>
      <c r="H158" s="126"/>
      <c r="I158" s="126"/>
      <c r="J158" s="126"/>
      <c r="K158" s="126"/>
      <c r="L158" s="126"/>
      <c r="M158" s="126"/>
      <c r="N158" s="127"/>
      <c r="O158" s="128"/>
      <c r="P158" s="128"/>
      <c r="Q158" s="129"/>
      <c r="R158" s="130"/>
      <c r="S158" s="111"/>
      <c r="T158" s="131"/>
      <c r="U158" s="131"/>
      <c r="W158" s="108">
        <f t="shared" si="11"/>
        <v>0</v>
      </c>
      <c r="X158" s="22"/>
      <c r="Y158" s="132" t="s">
        <v>403</v>
      </c>
      <c r="Z158" s="132"/>
      <c r="AA158" s="132"/>
      <c r="AB158" s="109" t="s">
        <v>273</v>
      </c>
      <c r="AC158" s="133" t="s">
        <v>372</v>
      </c>
      <c r="AD158" s="133" t="s">
        <v>372</v>
      </c>
      <c r="AE158" s="133" t="s">
        <v>372</v>
      </c>
      <c r="AF158" s="133" t="s">
        <v>372</v>
      </c>
      <c r="AG158" s="133" t="s">
        <v>372</v>
      </c>
      <c r="AH158" s="133" t="s">
        <v>372</v>
      </c>
      <c r="AI158" s="134" t="s">
        <v>372</v>
      </c>
      <c r="AJ158" s="1">
        <f t="shared" si="10"/>
        <v>0</v>
      </c>
    </row>
    <row r="159" spans="2:36" ht="15" customHeight="1">
      <c r="B159" s="4"/>
      <c r="C159" s="4"/>
      <c r="D159" s="123"/>
      <c r="E159" s="124"/>
      <c r="F159" s="125"/>
      <c r="G159" s="109"/>
      <c r="H159" s="126"/>
      <c r="I159" s="126"/>
      <c r="J159" s="126"/>
      <c r="K159" s="126"/>
      <c r="L159" s="126"/>
      <c r="M159" s="126"/>
      <c r="N159" s="127"/>
      <c r="O159" s="128"/>
      <c r="P159" s="128"/>
      <c r="Q159" s="129"/>
      <c r="R159" s="130"/>
      <c r="S159" s="111"/>
      <c r="T159" s="131"/>
      <c r="U159" s="131"/>
      <c r="W159" s="108">
        <f t="shared" si="11"/>
        <v>0</v>
      </c>
      <c r="X159" s="22"/>
      <c r="Y159" s="132" t="s">
        <v>403</v>
      </c>
      <c r="Z159" s="132"/>
      <c r="AA159" s="132"/>
      <c r="AB159" s="109" t="s">
        <v>273</v>
      </c>
      <c r="AC159" s="133" t="s">
        <v>373</v>
      </c>
      <c r="AD159" s="133" t="s">
        <v>373</v>
      </c>
      <c r="AE159" s="133" t="s">
        <v>373</v>
      </c>
      <c r="AF159" s="133" t="s">
        <v>373</v>
      </c>
      <c r="AG159" s="133" t="s">
        <v>373</v>
      </c>
      <c r="AH159" s="133" t="s">
        <v>373</v>
      </c>
      <c r="AI159" s="134" t="s">
        <v>373</v>
      </c>
      <c r="AJ159" s="1">
        <f t="shared" si="10"/>
        <v>0</v>
      </c>
    </row>
    <row r="160" spans="2:36" ht="15" customHeight="1">
      <c r="B160" s="4"/>
      <c r="C160" s="4"/>
      <c r="D160" s="123"/>
      <c r="E160" s="124"/>
      <c r="F160" s="125"/>
      <c r="G160" s="109"/>
      <c r="H160" s="126"/>
      <c r="I160" s="126"/>
      <c r="J160" s="126"/>
      <c r="K160" s="126"/>
      <c r="L160" s="126"/>
      <c r="M160" s="126"/>
      <c r="N160" s="127"/>
      <c r="O160" s="128"/>
      <c r="P160" s="128"/>
      <c r="Q160" s="129"/>
      <c r="R160" s="130"/>
      <c r="S160" s="111"/>
      <c r="T160" s="131"/>
      <c r="U160" s="131"/>
      <c r="W160" s="108">
        <f t="shared" si="11"/>
        <v>0</v>
      </c>
      <c r="X160" s="22"/>
      <c r="Y160" s="132" t="s">
        <v>403</v>
      </c>
      <c r="Z160" s="132"/>
      <c r="AA160" s="132"/>
      <c r="AB160" s="109" t="s">
        <v>273</v>
      </c>
      <c r="AC160" s="133" t="s">
        <v>374</v>
      </c>
      <c r="AD160" s="133" t="s">
        <v>374</v>
      </c>
      <c r="AE160" s="133" t="s">
        <v>374</v>
      </c>
      <c r="AF160" s="133" t="s">
        <v>374</v>
      </c>
      <c r="AG160" s="133" t="s">
        <v>374</v>
      </c>
      <c r="AH160" s="133" t="s">
        <v>374</v>
      </c>
      <c r="AI160" s="134" t="s">
        <v>374</v>
      </c>
      <c r="AJ160" s="1">
        <f t="shared" si="10"/>
        <v>0</v>
      </c>
    </row>
    <row r="161" spans="2:36" ht="15" customHeight="1">
      <c r="B161" s="4"/>
      <c r="C161" s="4"/>
      <c r="D161" s="123"/>
      <c r="E161" s="124"/>
      <c r="F161" s="125"/>
      <c r="G161" s="109"/>
      <c r="H161" s="126"/>
      <c r="I161" s="126"/>
      <c r="J161" s="126"/>
      <c r="K161" s="126"/>
      <c r="L161" s="126"/>
      <c r="M161" s="126"/>
      <c r="N161" s="127"/>
      <c r="O161" s="128"/>
      <c r="P161" s="128"/>
      <c r="Q161" s="129"/>
      <c r="R161" s="130"/>
      <c r="S161" s="111"/>
      <c r="T161" s="131"/>
      <c r="U161" s="131"/>
      <c r="W161" s="108">
        <f t="shared" si="11"/>
        <v>0</v>
      </c>
      <c r="X161" s="22"/>
      <c r="Y161" s="132" t="s">
        <v>403</v>
      </c>
      <c r="Z161" s="132"/>
      <c r="AA161" s="132"/>
      <c r="AB161" s="109" t="s">
        <v>273</v>
      </c>
      <c r="AC161" s="133" t="s">
        <v>375</v>
      </c>
      <c r="AD161" s="133" t="s">
        <v>376</v>
      </c>
      <c r="AE161" s="133" t="s">
        <v>376</v>
      </c>
      <c r="AF161" s="133" t="s">
        <v>376</v>
      </c>
      <c r="AG161" s="133" t="s">
        <v>376</v>
      </c>
      <c r="AH161" s="133" t="s">
        <v>376</v>
      </c>
      <c r="AI161" s="134" t="s">
        <v>376</v>
      </c>
      <c r="AJ161" s="1">
        <f t="shared" si="10"/>
        <v>0</v>
      </c>
    </row>
    <row r="162" spans="2:36" ht="15" customHeight="1">
      <c r="B162" s="4"/>
      <c r="C162" s="4"/>
      <c r="D162" s="123"/>
      <c r="E162" s="124"/>
      <c r="F162" s="125"/>
      <c r="G162" s="109"/>
      <c r="H162" s="126"/>
      <c r="I162" s="126"/>
      <c r="J162" s="126"/>
      <c r="K162" s="126"/>
      <c r="L162" s="126"/>
      <c r="M162" s="126"/>
      <c r="N162" s="127"/>
      <c r="O162" s="128"/>
      <c r="P162" s="128"/>
      <c r="Q162" s="129"/>
      <c r="R162" s="130"/>
      <c r="S162" s="111"/>
      <c r="T162" s="131"/>
      <c r="U162" s="131"/>
      <c r="W162" s="108">
        <f t="shared" si="11"/>
        <v>0</v>
      </c>
      <c r="X162" s="22"/>
      <c r="Y162" s="132" t="s">
        <v>403</v>
      </c>
      <c r="Z162" s="132"/>
      <c r="AA162" s="132"/>
      <c r="AB162" s="109" t="s">
        <v>273</v>
      </c>
      <c r="AC162" s="133" t="s">
        <v>377</v>
      </c>
      <c r="AD162" s="133" t="s">
        <v>376</v>
      </c>
      <c r="AE162" s="133" t="s">
        <v>376</v>
      </c>
      <c r="AF162" s="133" t="s">
        <v>376</v>
      </c>
      <c r="AG162" s="133" t="s">
        <v>376</v>
      </c>
      <c r="AH162" s="133" t="s">
        <v>376</v>
      </c>
      <c r="AI162" s="134" t="s">
        <v>376</v>
      </c>
      <c r="AJ162" s="1">
        <f t="shared" si="10"/>
        <v>0</v>
      </c>
    </row>
    <row r="163" spans="2:36" ht="15" customHeight="1">
      <c r="B163" s="4"/>
      <c r="C163" s="4"/>
      <c r="D163" s="123"/>
      <c r="E163" s="124"/>
      <c r="F163" s="125"/>
      <c r="G163" s="109"/>
      <c r="H163" s="126"/>
      <c r="I163" s="126"/>
      <c r="J163" s="126"/>
      <c r="K163" s="126"/>
      <c r="L163" s="126"/>
      <c r="M163" s="126"/>
      <c r="N163" s="127"/>
      <c r="O163" s="128"/>
      <c r="P163" s="128"/>
      <c r="Q163" s="129"/>
      <c r="R163" s="130"/>
      <c r="S163" s="111"/>
      <c r="T163" s="131"/>
      <c r="U163" s="131"/>
      <c r="W163" s="108">
        <f t="shared" si="11"/>
        <v>0</v>
      </c>
      <c r="X163" s="22"/>
      <c r="Y163" s="132" t="s">
        <v>403</v>
      </c>
      <c r="Z163" s="132"/>
      <c r="AA163" s="132"/>
      <c r="AB163" s="109" t="s">
        <v>273</v>
      </c>
      <c r="AC163" s="133" t="s">
        <v>419</v>
      </c>
      <c r="AD163" s="133" t="s">
        <v>378</v>
      </c>
      <c r="AE163" s="133" t="s">
        <v>378</v>
      </c>
      <c r="AF163" s="133" t="s">
        <v>378</v>
      </c>
      <c r="AG163" s="133" t="s">
        <v>378</v>
      </c>
      <c r="AH163" s="133" t="s">
        <v>378</v>
      </c>
      <c r="AI163" s="134" t="s">
        <v>378</v>
      </c>
      <c r="AJ163" s="1">
        <f t="shared" si="10"/>
        <v>0</v>
      </c>
    </row>
    <row r="164" spans="2:36" ht="15" customHeight="1">
      <c r="B164" s="4"/>
      <c r="C164" s="4"/>
      <c r="D164" s="123"/>
      <c r="E164" s="124"/>
      <c r="F164" s="125"/>
      <c r="G164" s="109"/>
      <c r="H164" s="126"/>
      <c r="I164" s="126"/>
      <c r="J164" s="126"/>
      <c r="K164" s="126"/>
      <c r="L164" s="126"/>
      <c r="M164" s="126"/>
      <c r="N164" s="127"/>
      <c r="O164" s="128"/>
      <c r="P164" s="128"/>
      <c r="Q164" s="129"/>
      <c r="R164" s="130"/>
      <c r="S164" s="111"/>
      <c r="T164" s="131"/>
      <c r="U164" s="131"/>
      <c r="W164" s="108">
        <f t="shared" si="11"/>
        <v>0</v>
      </c>
      <c r="X164" s="22"/>
      <c r="Y164" s="132" t="s">
        <v>403</v>
      </c>
      <c r="Z164" s="132"/>
      <c r="AA164" s="132"/>
      <c r="AB164" s="109" t="s">
        <v>273</v>
      </c>
      <c r="AC164" s="133" t="s">
        <v>379</v>
      </c>
      <c r="AD164" s="133" t="s">
        <v>378</v>
      </c>
      <c r="AE164" s="133" t="s">
        <v>378</v>
      </c>
      <c r="AF164" s="133" t="s">
        <v>378</v>
      </c>
      <c r="AG164" s="133" t="s">
        <v>378</v>
      </c>
      <c r="AH164" s="133" t="s">
        <v>378</v>
      </c>
      <c r="AI164" s="134" t="s">
        <v>378</v>
      </c>
      <c r="AJ164" s="1">
        <f t="shared" si="10"/>
        <v>0</v>
      </c>
    </row>
    <row r="165" spans="2:36" ht="15" customHeight="1">
      <c r="B165" s="4"/>
      <c r="C165" s="4"/>
      <c r="D165" s="123"/>
      <c r="E165" s="124"/>
      <c r="F165" s="125"/>
      <c r="G165" s="109"/>
      <c r="H165" s="126"/>
      <c r="I165" s="126"/>
      <c r="J165" s="126"/>
      <c r="K165" s="126"/>
      <c r="L165" s="126"/>
      <c r="M165" s="126"/>
      <c r="N165" s="127"/>
      <c r="O165" s="128"/>
      <c r="P165" s="128"/>
      <c r="Q165" s="129"/>
      <c r="R165" s="130"/>
      <c r="S165" s="111"/>
      <c r="T165" s="131"/>
      <c r="U165" s="131"/>
      <c r="W165" s="108">
        <f t="shared" si="11"/>
        <v>0</v>
      </c>
      <c r="X165" s="22"/>
      <c r="Y165" s="132" t="s">
        <v>403</v>
      </c>
      <c r="Z165" s="132"/>
      <c r="AA165" s="132"/>
      <c r="AB165" s="109" t="s">
        <v>273</v>
      </c>
      <c r="AC165" s="133" t="s">
        <v>380</v>
      </c>
      <c r="AD165" s="133" t="s">
        <v>378</v>
      </c>
      <c r="AE165" s="133" t="s">
        <v>378</v>
      </c>
      <c r="AF165" s="133" t="s">
        <v>378</v>
      </c>
      <c r="AG165" s="133" t="s">
        <v>378</v>
      </c>
      <c r="AH165" s="133" t="s">
        <v>378</v>
      </c>
      <c r="AI165" s="134" t="s">
        <v>378</v>
      </c>
      <c r="AJ165" s="1">
        <f t="shared" si="10"/>
        <v>0</v>
      </c>
    </row>
    <row r="166" spans="2:36" ht="15" customHeight="1">
      <c r="B166" s="4"/>
      <c r="C166" s="4"/>
      <c r="D166" s="123"/>
      <c r="E166" s="124"/>
      <c r="F166" s="125"/>
      <c r="G166" s="109"/>
      <c r="H166" s="126"/>
      <c r="I166" s="126"/>
      <c r="J166" s="126"/>
      <c r="K166" s="126"/>
      <c r="L166" s="126"/>
      <c r="M166" s="126"/>
      <c r="N166" s="127"/>
      <c r="O166" s="128"/>
      <c r="P166" s="128"/>
      <c r="Q166" s="129"/>
      <c r="R166" s="130"/>
      <c r="S166" s="111"/>
      <c r="T166" s="131"/>
      <c r="U166" s="131"/>
      <c r="W166" s="108">
        <f t="shared" si="11"/>
        <v>0</v>
      </c>
      <c r="X166" s="22"/>
      <c r="Y166" s="132" t="s">
        <v>403</v>
      </c>
      <c r="Z166" s="132"/>
      <c r="AA166" s="132"/>
      <c r="AB166" s="109" t="s">
        <v>246</v>
      </c>
      <c r="AC166" s="133" t="s">
        <v>381</v>
      </c>
      <c r="AD166" s="133" t="s">
        <v>381</v>
      </c>
      <c r="AE166" s="133" t="s">
        <v>381</v>
      </c>
      <c r="AF166" s="133" t="s">
        <v>381</v>
      </c>
      <c r="AG166" s="133" t="s">
        <v>381</v>
      </c>
      <c r="AH166" s="133" t="s">
        <v>381</v>
      </c>
      <c r="AI166" s="134" t="s">
        <v>381</v>
      </c>
      <c r="AJ166" s="1">
        <f t="shared" si="10"/>
        <v>0</v>
      </c>
    </row>
    <row r="167" spans="2:36" ht="15" customHeight="1">
      <c r="B167" s="4"/>
      <c r="C167" s="4"/>
      <c r="D167" s="123"/>
      <c r="E167" s="124"/>
      <c r="F167" s="125"/>
      <c r="G167" s="109"/>
      <c r="H167" s="126"/>
      <c r="I167" s="126"/>
      <c r="J167" s="126"/>
      <c r="K167" s="126"/>
      <c r="L167" s="126"/>
      <c r="M167" s="126"/>
      <c r="N167" s="127"/>
      <c r="O167" s="128"/>
      <c r="P167" s="128"/>
      <c r="Q167" s="129"/>
      <c r="R167" s="130"/>
      <c r="S167" s="111"/>
      <c r="T167" s="131"/>
      <c r="U167" s="131"/>
      <c r="W167" s="108">
        <f t="shared" si="11"/>
        <v>0</v>
      </c>
      <c r="X167" s="22"/>
      <c r="Y167" s="132" t="s">
        <v>403</v>
      </c>
      <c r="Z167" s="132"/>
      <c r="AA167" s="132"/>
      <c r="AB167" s="109" t="s">
        <v>246</v>
      </c>
      <c r="AC167" s="133" t="s">
        <v>382</v>
      </c>
      <c r="AD167" s="133" t="s">
        <v>382</v>
      </c>
      <c r="AE167" s="133" t="s">
        <v>382</v>
      </c>
      <c r="AF167" s="133" t="s">
        <v>382</v>
      </c>
      <c r="AG167" s="133" t="s">
        <v>382</v>
      </c>
      <c r="AH167" s="133" t="s">
        <v>382</v>
      </c>
      <c r="AI167" s="134" t="s">
        <v>382</v>
      </c>
      <c r="AJ167" s="1">
        <f t="shared" si="10"/>
        <v>0</v>
      </c>
    </row>
    <row r="168" spans="2:36" ht="15" customHeight="1">
      <c r="B168" s="4"/>
      <c r="C168" s="4"/>
      <c r="D168" s="123"/>
      <c r="E168" s="124"/>
      <c r="F168" s="125"/>
      <c r="G168" s="109"/>
      <c r="H168" s="126"/>
      <c r="I168" s="126"/>
      <c r="J168" s="126"/>
      <c r="K168" s="126"/>
      <c r="L168" s="126"/>
      <c r="M168" s="126"/>
      <c r="N168" s="127"/>
      <c r="O168" s="128"/>
      <c r="P168" s="128"/>
      <c r="Q168" s="129"/>
      <c r="R168" s="130"/>
      <c r="S168" s="111"/>
      <c r="T168" s="131"/>
      <c r="U168" s="131"/>
      <c r="W168" s="108">
        <f>+Q168+S168</f>
        <v>0</v>
      </c>
      <c r="X168" s="22"/>
      <c r="Y168" s="132" t="s">
        <v>403</v>
      </c>
      <c r="Z168" s="132"/>
      <c r="AA168" s="132"/>
      <c r="AB168" s="109" t="s">
        <v>246</v>
      </c>
      <c r="AC168" s="133" t="s">
        <v>383</v>
      </c>
      <c r="AD168" s="133" t="s">
        <v>383</v>
      </c>
      <c r="AE168" s="133" t="s">
        <v>383</v>
      </c>
      <c r="AF168" s="133" t="s">
        <v>383</v>
      </c>
      <c r="AG168" s="133" t="s">
        <v>383</v>
      </c>
      <c r="AH168" s="133" t="s">
        <v>383</v>
      </c>
      <c r="AI168" s="134" t="s">
        <v>383</v>
      </c>
      <c r="AJ168" s="1">
        <f t="shared" si="10"/>
        <v>0</v>
      </c>
    </row>
    <row r="169" spans="2:36" ht="15" customHeight="1">
      <c r="B169" s="4"/>
      <c r="C169" s="4"/>
      <c r="D169" s="132"/>
      <c r="E169" s="132"/>
      <c r="F169" s="132"/>
      <c r="G169" s="109"/>
      <c r="H169" s="126"/>
      <c r="I169" s="126"/>
      <c r="J169" s="126"/>
      <c r="K169" s="126"/>
      <c r="L169" s="126"/>
      <c r="M169" s="126"/>
      <c r="N169" s="127"/>
      <c r="O169" s="128"/>
      <c r="P169" s="128"/>
      <c r="Q169" s="205"/>
      <c r="R169" s="205"/>
      <c r="S169" s="113"/>
      <c r="T169" s="131"/>
      <c r="U169" s="131"/>
      <c r="W169" s="108">
        <f t="shared" ref="W169:W173" si="12">+Q169+S169</f>
        <v>0</v>
      </c>
      <c r="X169" s="22"/>
      <c r="Y169" s="132"/>
      <c r="Z169" s="132"/>
      <c r="AA169" s="132"/>
      <c r="AB169" s="109"/>
      <c r="AC169" s="133"/>
      <c r="AD169" s="133"/>
      <c r="AE169" s="133"/>
      <c r="AF169" s="133"/>
      <c r="AG169" s="133"/>
      <c r="AH169" s="133"/>
      <c r="AI169" s="134"/>
    </row>
    <row r="170" spans="2:36" ht="15" customHeight="1">
      <c r="B170" s="4"/>
      <c r="C170" s="4"/>
      <c r="D170" s="132"/>
      <c r="E170" s="132"/>
      <c r="F170" s="132"/>
      <c r="G170" s="109"/>
      <c r="H170" s="126"/>
      <c r="I170" s="126"/>
      <c r="J170" s="126"/>
      <c r="K170" s="126"/>
      <c r="L170" s="126"/>
      <c r="M170" s="126"/>
      <c r="N170" s="127"/>
      <c r="O170" s="128"/>
      <c r="P170" s="128"/>
      <c r="Q170" s="205"/>
      <c r="R170" s="205"/>
      <c r="S170" s="113"/>
      <c r="T170" s="131"/>
      <c r="U170" s="131"/>
      <c r="W170" s="108">
        <f t="shared" si="12"/>
        <v>0</v>
      </c>
      <c r="X170" s="22"/>
      <c r="Y170" s="132" t="s">
        <v>404</v>
      </c>
      <c r="Z170" s="132"/>
      <c r="AA170" s="132"/>
      <c r="AB170" s="109" t="s">
        <v>273</v>
      </c>
      <c r="AC170" s="133" t="s">
        <v>385</v>
      </c>
      <c r="AD170" s="133" t="s">
        <v>385</v>
      </c>
      <c r="AE170" s="133" t="s">
        <v>385</v>
      </c>
      <c r="AF170" s="133" t="s">
        <v>385</v>
      </c>
      <c r="AG170" s="133" t="s">
        <v>385</v>
      </c>
      <c r="AH170" s="133" t="s">
        <v>385</v>
      </c>
      <c r="AI170" s="134" t="s">
        <v>385</v>
      </c>
      <c r="AJ170" s="1">
        <f t="shared" ref="AJ170:AJ180" si="13">COUNTIF($H$26:$H$173,AC170)</f>
        <v>0</v>
      </c>
    </row>
    <row r="171" spans="2:36" ht="15" customHeight="1">
      <c r="B171" s="4"/>
      <c r="C171" s="4"/>
      <c r="D171" s="132"/>
      <c r="E171" s="132"/>
      <c r="F171" s="132"/>
      <c r="G171" s="109"/>
      <c r="H171" s="126"/>
      <c r="I171" s="126"/>
      <c r="J171" s="126"/>
      <c r="K171" s="126"/>
      <c r="L171" s="126"/>
      <c r="M171" s="126"/>
      <c r="N171" s="127"/>
      <c r="O171" s="128"/>
      <c r="P171" s="128"/>
      <c r="Q171" s="205"/>
      <c r="R171" s="205"/>
      <c r="S171" s="113"/>
      <c r="T171" s="131"/>
      <c r="U171" s="131"/>
      <c r="W171" s="108">
        <f t="shared" si="12"/>
        <v>0</v>
      </c>
      <c r="X171" s="22"/>
      <c r="Y171" s="132" t="s">
        <v>404</v>
      </c>
      <c r="Z171" s="132"/>
      <c r="AA171" s="132"/>
      <c r="AB171" s="109" t="s">
        <v>273</v>
      </c>
      <c r="AC171" s="133" t="s">
        <v>386</v>
      </c>
      <c r="AD171" s="133" t="s">
        <v>386</v>
      </c>
      <c r="AE171" s="133" t="s">
        <v>386</v>
      </c>
      <c r="AF171" s="133" t="s">
        <v>386</v>
      </c>
      <c r="AG171" s="133" t="s">
        <v>386</v>
      </c>
      <c r="AH171" s="133" t="s">
        <v>386</v>
      </c>
      <c r="AI171" s="134" t="s">
        <v>386</v>
      </c>
      <c r="AJ171" s="1">
        <f t="shared" si="13"/>
        <v>0</v>
      </c>
    </row>
    <row r="172" spans="2:36" ht="15" customHeight="1">
      <c r="B172" s="4"/>
      <c r="C172" s="4"/>
      <c r="D172" s="123"/>
      <c r="E172" s="124"/>
      <c r="F172" s="125"/>
      <c r="G172" s="109"/>
      <c r="H172" s="126"/>
      <c r="I172" s="126"/>
      <c r="J172" s="126"/>
      <c r="K172" s="126"/>
      <c r="L172" s="126"/>
      <c r="M172" s="126"/>
      <c r="N172" s="127"/>
      <c r="O172" s="128"/>
      <c r="P172" s="128"/>
      <c r="Q172" s="129"/>
      <c r="R172" s="130"/>
      <c r="S172" s="111"/>
      <c r="T172" s="131"/>
      <c r="U172" s="131"/>
      <c r="W172" s="108">
        <f t="shared" si="12"/>
        <v>0</v>
      </c>
      <c r="X172" s="22"/>
      <c r="Y172" s="132" t="s">
        <v>404</v>
      </c>
      <c r="Z172" s="132"/>
      <c r="AA172" s="132"/>
      <c r="AB172" s="109" t="s">
        <v>273</v>
      </c>
      <c r="AC172" s="133" t="s">
        <v>387</v>
      </c>
      <c r="AD172" s="133" t="s">
        <v>387</v>
      </c>
      <c r="AE172" s="133" t="s">
        <v>387</v>
      </c>
      <c r="AF172" s="133" t="s">
        <v>387</v>
      </c>
      <c r="AG172" s="133" t="s">
        <v>387</v>
      </c>
      <c r="AH172" s="133" t="s">
        <v>387</v>
      </c>
      <c r="AI172" s="134" t="s">
        <v>387</v>
      </c>
      <c r="AJ172" s="1">
        <f t="shared" si="13"/>
        <v>0</v>
      </c>
    </row>
    <row r="173" spans="2:36" ht="15" customHeight="1">
      <c r="B173" s="4"/>
      <c r="C173" s="4"/>
      <c r="D173" s="123"/>
      <c r="E173" s="124"/>
      <c r="F173" s="125"/>
      <c r="G173" s="109"/>
      <c r="H173" s="126"/>
      <c r="I173" s="126"/>
      <c r="J173" s="126"/>
      <c r="K173" s="126"/>
      <c r="L173" s="126"/>
      <c r="M173" s="126"/>
      <c r="N173" s="127"/>
      <c r="O173" s="128"/>
      <c r="P173" s="128"/>
      <c r="Q173" s="129"/>
      <c r="R173" s="130"/>
      <c r="S173" s="111"/>
      <c r="T173" s="131"/>
      <c r="U173" s="131"/>
      <c r="W173" s="108">
        <f t="shared" si="12"/>
        <v>0</v>
      </c>
      <c r="X173" s="22"/>
      <c r="Y173" s="132" t="s">
        <v>404</v>
      </c>
      <c r="Z173" s="132"/>
      <c r="AA173" s="132"/>
      <c r="AB173" s="109" t="s">
        <v>273</v>
      </c>
      <c r="AC173" s="133" t="s">
        <v>388</v>
      </c>
      <c r="AD173" s="133" t="s">
        <v>388</v>
      </c>
      <c r="AE173" s="133" t="s">
        <v>388</v>
      </c>
      <c r="AF173" s="133" t="s">
        <v>388</v>
      </c>
      <c r="AG173" s="133" t="s">
        <v>388</v>
      </c>
      <c r="AH173" s="133" t="s">
        <v>388</v>
      </c>
      <c r="AI173" s="134" t="s">
        <v>388</v>
      </c>
      <c r="AJ173" s="1">
        <f t="shared" si="13"/>
        <v>0</v>
      </c>
    </row>
    <row r="174" spans="2:36" ht="12" customHeight="1">
      <c r="B174" s="172" t="s">
        <v>25</v>
      </c>
      <c r="C174" s="172"/>
      <c r="D174" s="172"/>
      <c r="E174" s="172"/>
      <c r="F174" s="172"/>
      <c r="G174" s="172"/>
      <c r="H174" s="172"/>
      <c r="I174" s="172"/>
      <c r="J174" s="172"/>
      <c r="K174" s="172"/>
      <c r="L174" s="172"/>
      <c r="M174" s="172"/>
      <c r="N174" s="11"/>
      <c r="O174" s="11"/>
      <c r="P174" s="11"/>
      <c r="Q174" s="182"/>
      <c r="R174" s="182"/>
      <c r="S174" s="112"/>
      <c r="T174" s="182"/>
      <c r="U174" s="182"/>
      <c r="W174" s="23"/>
      <c r="X174" s="23"/>
      <c r="Y174" s="132" t="s">
        <v>404</v>
      </c>
      <c r="Z174" s="132"/>
      <c r="AA174" s="132"/>
      <c r="AB174" s="109" t="s">
        <v>246</v>
      </c>
      <c r="AC174" s="133" t="s">
        <v>389</v>
      </c>
      <c r="AD174" s="133" t="s">
        <v>389</v>
      </c>
      <c r="AE174" s="133" t="s">
        <v>389</v>
      </c>
      <c r="AF174" s="133" t="s">
        <v>389</v>
      </c>
      <c r="AG174" s="133" t="s">
        <v>389</v>
      </c>
      <c r="AH174" s="133" t="s">
        <v>389</v>
      </c>
      <c r="AI174" s="134" t="s">
        <v>389</v>
      </c>
      <c r="AJ174" s="1">
        <f t="shared" si="13"/>
        <v>0</v>
      </c>
    </row>
    <row r="175" spans="2:36" ht="13.2">
      <c r="Y175" s="132" t="s">
        <v>404</v>
      </c>
      <c r="Z175" s="132"/>
      <c r="AA175" s="132"/>
      <c r="AB175" s="109" t="s">
        <v>246</v>
      </c>
      <c r="AC175" s="133" t="s">
        <v>390</v>
      </c>
      <c r="AD175" s="133" t="s">
        <v>390</v>
      </c>
      <c r="AE175" s="133" t="s">
        <v>390</v>
      </c>
      <c r="AF175" s="133" t="s">
        <v>390</v>
      </c>
      <c r="AG175" s="133" t="s">
        <v>390</v>
      </c>
      <c r="AH175" s="133" t="s">
        <v>390</v>
      </c>
      <c r="AI175" s="134" t="s">
        <v>390</v>
      </c>
      <c r="AJ175" s="1">
        <f t="shared" si="13"/>
        <v>0</v>
      </c>
    </row>
    <row r="176" spans="2:36" ht="13.2">
      <c r="B176" s="79" t="s">
        <v>88</v>
      </c>
      <c r="C176" s="79"/>
      <c r="D176" s="79"/>
      <c r="E176" s="79"/>
      <c r="F176" s="79"/>
      <c r="G176" s="79"/>
      <c r="H176" s="79"/>
      <c r="I176" s="79"/>
      <c r="J176" s="79"/>
      <c r="K176" s="79"/>
      <c r="L176" s="79"/>
      <c r="M176" s="79"/>
      <c r="N176" s="79"/>
      <c r="O176" s="79"/>
      <c r="P176" s="79"/>
      <c r="Q176" s="79"/>
      <c r="R176" s="79"/>
      <c r="S176" s="79"/>
      <c r="T176" s="79"/>
      <c r="U176" s="79"/>
      <c r="Y176" s="132" t="s">
        <v>404</v>
      </c>
      <c r="Z176" s="132"/>
      <c r="AA176" s="132"/>
      <c r="AB176" s="109" t="s">
        <v>246</v>
      </c>
      <c r="AC176" s="133" t="s">
        <v>420</v>
      </c>
      <c r="AD176" s="133" t="s">
        <v>391</v>
      </c>
      <c r="AE176" s="133" t="s">
        <v>391</v>
      </c>
      <c r="AF176" s="133" t="s">
        <v>391</v>
      </c>
      <c r="AG176" s="133" t="s">
        <v>391</v>
      </c>
      <c r="AH176" s="133" t="s">
        <v>391</v>
      </c>
      <c r="AI176" s="134" t="s">
        <v>391</v>
      </c>
      <c r="AJ176" s="1">
        <f t="shared" si="13"/>
        <v>0</v>
      </c>
    </row>
    <row r="177" spans="1:36" s="17" customFormat="1" ht="17.25" customHeight="1">
      <c r="A177" s="18"/>
      <c r="B177" s="183" t="s">
        <v>12</v>
      </c>
      <c r="C177" s="184"/>
      <c r="D177" s="185"/>
      <c r="E177" s="189" t="s">
        <v>58</v>
      </c>
      <c r="F177" s="190"/>
      <c r="G177" s="200" t="s">
        <v>89</v>
      </c>
      <c r="H177" s="201"/>
      <c r="I177" s="201"/>
      <c r="J177" s="201"/>
      <c r="K177" s="202"/>
      <c r="L177" s="183" t="s">
        <v>12</v>
      </c>
      <c r="M177" s="185"/>
      <c r="N177" s="189" t="s">
        <v>58</v>
      </c>
      <c r="O177" s="190"/>
      <c r="P177" s="203" t="s">
        <v>93</v>
      </c>
      <c r="Q177" s="204"/>
      <c r="R177" s="204"/>
      <c r="S177" s="204"/>
      <c r="T177" s="196"/>
      <c r="U177" s="197"/>
      <c r="Y177" s="132" t="s">
        <v>404</v>
      </c>
      <c r="Z177" s="132"/>
      <c r="AA177" s="132"/>
      <c r="AB177" s="109" t="s">
        <v>246</v>
      </c>
      <c r="AC177" s="133" t="s">
        <v>392</v>
      </c>
      <c r="AD177" s="133" t="s">
        <v>392</v>
      </c>
      <c r="AE177" s="133" t="s">
        <v>392</v>
      </c>
      <c r="AF177" s="133" t="s">
        <v>392</v>
      </c>
      <c r="AG177" s="133" t="s">
        <v>392</v>
      </c>
      <c r="AH177" s="133" t="s">
        <v>392</v>
      </c>
      <c r="AI177" s="134" t="s">
        <v>392</v>
      </c>
      <c r="AJ177" s="1">
        <f t="shared" si="13"/>
        <v>0</v>
      </c>
    </row>
    <row r="178" spans="1:36" s="17" customFormat="1" ht="17.25" customHeight="1">
      <c r="A178" s="18"/>
      <c r="B178" s="186"/>
      <c r="C178" s="187"/>
      <c r="D178" s="188"/>
      <c r="E178" s="80" t="s">
        <v>59</v>
      </c>
      <c r="F178" s="80" t="s">
        <v>60</v>
      </c>
      <c r="G178" s="191" t="s">
        <v>79</v>
      </c>
      <c r="H178" s="192"/>
      <c r="I178" s="193"/>
      <c r="J178" s="194" t="s">
        <v>84</v>
      </c>
      <c r="K178" s="193"/>
      <c r="L178" s="186"/>
      <c r="M178" s="188"/>
      <c r="N178" s="80" t="s">
        <v>59</v>
      </c>
      <c r="O178" s="80" t="s">
        <v>60</v>
      </c>
      <c r="P178" s="191" t="s">
        <v>85</v>
      </c>
      <c r="Q178" s="193"/>
      <c r="R178" s="191" t="s">
        <v>84</v>
      </c>
      <c r="S178" s="195"/>
      <c r="T178" s="198"/>
      <c r="U178" s="199"/>
      <c r="Y178" s="132" t="s">
        <v>404</v>
      </c>
      <c r="Z178" s="132"/>
      <c r="AA178" s="132"/>
      <c r="AB178" s="109" t="s">
        <v>246</v>
      </c>
      <c r="AC178" s="133" t="s">
        <v>393</v>
      </c>
      <c r="AD178" s="133" t="s">
        <v>393</v>
      </c>
      <c r="AE178" s="133" t="s">
        <v>393</v>
      </c>
      <c r="AF178" s="133" t="s">
        <v>393</v>
      </c>
      <c r="AG178" s="133" t="s">
        <v>393</v>
      </c>
      <c r="AH178" s="133" t="s">
        <v>393</v>
      </c>
      <c r="AI178" s="134" t="s">
        <v>393</v>
      </c>
      <c r="AJ178" s="1">
        <f t="shared" si="13"/>
        <v>0</v>
      </c>
    </row>
    <row r="179" spans="1:36" s="12" customFormat="1" ht="17.25" customHeight="1">
      <c r="A179" s="24"/>
      <c r="B179" s="168" t="s">
        <v>57</v>
      </c>
      <c r="C179" s="169"/>
      <c r="D179" s="170"/>
      <c r="E179" s="81">
        <f>SUMIFS($W$26:$W$173,$D$26:$D$173,"①",$G$26:$G$173,"○")</f>
        <v>0</v>
      </c>
      <c r="F179" s="81">
        <f>SUMIFS($W$26:$W$173,$D$26:$D$173,"①",$G$26:$G$173,"・")</f>
        <v>0</v>
      </c>
      <c r="G179" s="137">
        <f>SUMIFS($Q$26:$Q$173,$D$26:$D$173,"①",$G$26:$G$173,"&lt;&gt;研修コーディネーター")</f>
        <v>0</v>
      </c>
      <c r="H179" s="171"/>
      <c r="I179" s="138"/>
      <c r="J179" s="137">
        <f>SUMIFS($S$26:$S$173,$D$26:$D$173,"①",$G$26:$G$173,"&lt;&gt;研修コーディネーター")</f>
        <v>0</v>
      </c>
      <c r="K179" s="138"/>
      <c r="L179" s="168" t="s">
        <v>409</v>
      </c>
      <c r="M179" s="170"/>
      <c r="N179" s="81">
        <f>SUMIFS($W$26:$W$173,$D$26:$D$173,"⑤",$G$26:$G$173,"○")</f>
        <v>0</v>
      </c>
      <c r="O179" s="81">
        <f>SUMIFS($W$26:$W$173,$D$26:$D$173,"⑤",$G$26:$G$173,"・")</f>
        <v>0</v>
      </c>
      <c r="P179" s="137">
        <f>SUMIFS($Q$26:$Q$173,$D$26:$D$173,"⑤",$G$26:$G$173,"&lt;&gt;研修コーディネーター")</f>
        <v>0</v>
      </c>
      <c r="Q179" s="138"/>
      <c r="R179" s="137">
        <f>SUMIFS($S$26:$S$173,$D$26:$D$173,"⑤",$G$26:$G$173,"&lt;&gt;研修コーディネーター")</f>
        <v>0</v>
      </c>
      <c r="S179" s="138"/>
      <c r="T179" s="166"/>
      <c r="U179" s="167"/>
      <c r="V179" s="17"/>
      <c r="W179" s="17"/>
      <c r="X179" s="17"/>
      <c r="Y179" s="132" t="s">
        <v>404</v>
      </c>
      <c r="Z179" s="132"/>
      <c r="AA179" s="132"/>
      <c r="AB179" s="109" t="s">
        <v>246</v>
      </c>
      <c r="AC179" s="133" t="s">
        <v>394</v>
      </c>
      <c r="AD179" s="133" t="s">
        <v>394</v>
      </c>
      <c r="AE179" s="133" t="s">
        <v>394</v>
      </c>
      <c r="AF179" s="133" t="s">
        <v>394</v>
      </c>
      <c r="AG179" s="133" t="s">
        <v>394</v>
      </c>
      <c r="AH179" s="133" t="s">
        <v>394</v>
      </c>
      <c r="AI179" s="134" t="s">
        <v>394</v>
      </c>
      <c r="AJ179" s="1">
        <f t="shared" si="13"/>
        <v>0</v>
      </c>
    </row>
    <row r="180" spans="1:36" s="12" customFormat="1" ht="17.25" customHeight="1">
      <c r="A180" s="24"/>
      <c r="B180" s="168" t="s">
        <v>22</v>
      </c>
      <c r="C180" s="169"/>
      <c r="D180" s="170"/>
      <c r="E180" s="81">
        <f>SUMIFS($W$26:$W$173,$D$26:$D$173,"②",$G$26:$G$173,"○")</f>
        <v>0</v>
      </c>
      <c r="F180" s="81">
        <f>SUMIFS($W$26:$W$173,$D$26:$D$173,"②",$G$26:$G$173,"・")</f>
        <v>0</v>
      </c>
      <c r="G180" s="137">
        <f>SUMIFS($Q$26:$Q$173,$D$26:$D$173,"②",$G$26:$G$173,"&lt;&gt;研修コーディネーター")</f>
        <v>0</v>
      </c>
      <c r="H180" s="171"/>
      <c r="I180" s="138"/>
      <c r="J180" s="137">
        <f>SUMIFS($S$26:$S$173,$D$26:$D$173,"②",$G$26:$G$173,"&lt;&gt;研修コーディネーター")</f>
        <v>0</v>
      </c>
      <c r="K180" s="138"/>
      <c r="L180" s="168" t="s">
        <v>67</v>
      </c>
      <c r="M180" s="170"/>
      <c r="N180" s="81">
        <f>SUMIFS($W$26:$W$173,$D$26:$D$173,"⑥",$G$26:$G$173,"○")</f>
        <v>0</v>
      </c>
      <c r="O180" s="81">
        <f>SUMIFS($W$26:$W$173,$D$26:$D$173,"⑥",$G$26:$G$173,"・")</f>
        <v>0</v>
      </c>
      <c r="P180" s="137">
        <f>SUMIFS($Q$26:$Q$173,$D$26:$D$173,"⑥",$G$26:$G$173,"&lt;&gt;研修コーディネーター")</f>
        <v>0</v>
      </c>
      <c r="Q180" s="138"/>
      <c r="R180" s="137">
        <f>SUMIFS($S$26:$S$173,$D$26:$D$173,"⑥",$G$26:$G$173,"&lt;&gt;研修コーディネーター")</f>
        <v>0</v>
      </c>
      <c r="S180" s="138"/>
      <c r="T180" s="166"/>
      <c r="U180" s="167"/>
      <c r="V180" s="17"/>
      <c r="W180" s="17"/>
      <c r="X180" s="17"/>
      <c r="Y180" s="132"/>
      <c r="Z180" s="132"/>
      <c r="AA180" s="132"/>
      <c r="AB180" s="109"/>
      <c r="AC180" s="133"/>
      <c r="AD180" s="133" t="s">
        <v>394</v>
      </c>
      <c r="AE180" s="133" t="s">
        <v>394</v>
      </c>
      <c r="AF180" s="133" t="s">
        <v>394</v>
      </c>
      <c r="AG180" s="133" t="s">
        <v>394</v>
      </c>
      <c r="AH180" s="133" t="s">
        <v>394</v>
      </c>
      <c r="AI180" s="134" t="s">
        <v>394</v>
      </c>
      <c r="AJ180" s="1">
        <f t="shared" si="13"/>
        <v>0</v>
      </c>
    </row>
    <row r="181" spans="1:36" s="12" customFormat="1" ht="17.25" customHeight="1" thickBot="1">
      <c r="A181" s="24"/>
      <c r="B181" s="168" t="s">
        <v>23</v>
      </c>
      <c r="C181" s="169"/>
      <c r="D181" s="170"/>
      <c r="E181" s="81">
        <f>SUMIFS($W$26:$W$173,$D$26:$D$173,"③",$G$26:$G$173,"○")</f>
        <v>0</v>
      </c>
      <c r="F181" s="81">
        <f>SUMIFS($W$26:$W$173,$D$26:$D$173,"③",$G$26:$G$173,"・")</f>
        <v>0</v>
      </c>
      <c r="G181" s="137">
        <f>SUMIFS($Q$26:$Q$173,$D$26:$D$173,"③",$G$26:$G$173,"&lt;&gt;研修コーディネーター")</f>
        <v>0</v>
      </c>
      <c r="H181" s="171"/>
      <c r="I181" s="138"/>
      <c r="J181" s="137">
        <f>SUMIFS($S$26:$S$173,$D$26:$D$173,"③",$G$26:$G$173,"&lt;&gt;研修コーディネーター")</f>
        <v>0</v>
      </c>
      <c r="K181" s="138"/>
      <c r="L181" s="180" t="s">
        <v>39</v>
      </c>
      <c r="M181" s="181"/>
      <c r="N181" s="81">
        <f>SUMIFS($W$26:$W$173,$D$26:$D$173,"⑦",$G$26:$G$173,"○")</f>
        <v>0</v>
      </c>
      <c r="O181" s="81">
        <f>SUMIFS($W$26:$W$173,$D$26:$D$173,"⑦",$G$26:$G$173,"・")</f>
        <v>0</v>
      </c>
      <c r="P181" s="137">
        <f>SUMIFS($Q$26:$Q$173,$D$26:$D$173,"⑦",$G$26:$G$173,"&lt;&gt;研修コーディネーター")</f>
        <v>0</v>
      </c>
      <c r="Q181" s="138"/>
      <c r="R181" s="137">
        <f>SUMIFS($S$26:$S$173,$D$26:$D$173,"⑦",$G$26:$G$173,"&lt;&gt;研修コーディネーター")</f>
        <v>0</v>
      </c>
      <c r="S181" s="138"/>
      <c r="T181" s="166"/>
      <c r="U181" s="167"/>
      <c r="V181" s="17"/>
      <c r="W181" s="17"/>
      <c r="X181" s="17"/>
      <c r="Y181" s="132"/>
      <c r="Z181" s="132"/>
      <c r="AA181" s="132"/>
      <c r="AB181" s="109"/>
      <c r="AC181" s="126"/>
      <c r="AD181" s="126"/>
      <c r="AE181" s="126"/>
      <c r="AF181" s="126"/>
      <c r="AG181" s="126"/>
      <c r="AH181" s="126"/>
      <c r="AI181" s="127"/>
      <c r="AJ181" s="1"/>
    </row>
    <row r="182" spans="1:36" s="12" customFormat="1" ht="17.25" customHeight="1">
      <c r="A182" s="24"/>
      <c r="B182" s="149" t="s">
        <v>73</v>
      </c>
      <c r="C182" s="150"/>
      <c r="D182" s="151"/>
      <c r="E182" s="81">
        <f>SUMIFS($W$26:$W$173,$D$26:$D$173,"④",$G$26:$G$173,"○")</f>
        <v>0</v>
      </c>
      <c r="F182" s="82">
        <f>SUMIFS($W$26:$W$173,$D$26:$D$173,"④",$G$26:$G$173,"・")</f>
        <v>0</v>
      </c>
      <c r="G182" s="156">
        <f>SUMIFS($Q$26:$Q$173,$D$26:$D$173,"④",$G$26:$G$173,"&lt;&gt;研修コーディネーター")</f>
        <v>0</v>
      </c>
      <c r="H182" s="157"/>
      <c r="I182" s="158"/>
      <c r="J182" s="156">
        <f>SUMIFS($S$26:$S$173,$D$26:$D$173,"④",$G$26:$G$173,"&lt;&gt;研修コーディネーター")</f>
        <v>0</v>
      </c>
      <c r="K182" s="158"/>
      <c r="L182" s="149" t="s">
        <v>24</v>
      </c>
      <c r="M182" s="152"/>
      <c r="N182" s="92">
        <f>SUM(N179:N181,E179:E182)</f>
        <v>0</v>
      </c>
      <c r="O182" s="93">
        <f>SUM(O179:O181,F179:F182)</f>
        <v>0</v>
      </c>
      <c r="P182" s="139">
        <f>SUM(P179:Q181,G179:I182)</f>
        <v>0</v>
      </c>
      <c r="Q182" s="140"/>
      <c r="R182" s="159">
        <f>SUM(J179:K182,R179:S181)</f>
        <v>0</v>
      </c>
      <c r="S182" s="160"/>
      <c r="T182" s="161"/>
      <c r="U182" s="161"/>
    </row>
    <row r="183" spans="1:36" s="12" customFormat="1" ht="17.25" customHeight="1" thickBot="1">
      <c r="A183" s="24"/>
      <c r="B183" s="83"/>
      <c r="C183" s="84"/>
      <c r="D183" s="84"/>
      <c r="E183" s="85"/>
      <c r="F183" s="85"/>
      <c r="G183" s="85"/>
      <c r="H183" s="85"/>
      <c r="I183" s="85"/>
      <c r="J183" s="85"/>
      <c r="K183" s="85"/>
      <c r="L183" s="86"/>
      <c r="M183" s="86"/>
      <c r="N183" s="154">
        <f>SUM(N182:O182)</f>
        <v>0</v>
      </c>
      <c r="O183" s="155"/>
      <c r="P183" s="162">
        <f>SUM(P182,R182)</f>
        <v>0</v>
      </c>
      <c r="Q183" s="163"/>
      <c r="R183" s="163"/>
      <c r="S183" s="164"/>
      <c r="T183" s="165"/>
      <c r="U183" s="165"/>
    </row>
    <row r="184" spans="1:36" s="13" customFormat="1">
      <c r="A184" s="25"/>
      <c r="B184" s="87"/>
      <c r="C184" s="87"/>
      <c r="D184" s="87" t="s">
        <v>61</v>
      </c>
      <c r="E184" s="87"/>
      <c r="F184" s="87"/>
      <c r="G184" s="87"/>
      <c r="H184" s="87"/>
      <c r="I184" s="87"/>
      <c r="J184" s="87"/>
      <c r="K184" s="87"/>
      <c r="L184" s="88" t="s">
        <v>408</v>
      </c>
      <c r="M184" s="87"/>
      <c r="N184" s="87"/>
      <c r="O184" s="87"/>
      <c r="P184" s="87"/>
      <c r="Q184" s="87"/>
      <c r="R184" s="87"/>
      <c r="S184" s="87"/>
      <c r="T184" s="87"/>
      <c r="U184" s="87"/>
      <c r="W184" s="12"/>
      <c r="X184" s="12"/>
    </row>
    <row r="185" spans="1:36">
      <c r="B185" s="1" t="s">
        <v>14</v>
      </c>
      <c r="V185" s="17"/>
      <c r="Y185" s="1"/>
    </row>
    <row r="186" spans="1:36" ht="27" customHeight="1">
      <c r="B186" s="7" t="s">
        <v>36</v>
      </c>
      <c r="C186" s="211" t="s">
        <v>15</v>
      </c>
      <c r="D186" s="211"/>
      <c r="E186" s="211"/>
      <c r="F186" s="211"/>
      <c r="G186" s="211"/>
      <c r="H186" s="211"/>
      <c r="I186" s="211"/>
      <c r="J186" s="211"/>
      <c r="K186" s="211"/>
      <c r="L186" s="211"/>
      <c r="M186" s="211"/>
      <c r="N186" s="211"/>
      <c r="O186" s="211"/>
      <c r="P186" s="211"/>
      <c r="Q186" s="211"/>
      <c r="R186" s="211"/>
      <c r="S186" s="211"/>
      <c r="T186" s="211"/>
      <c r="U186" s="211"/>
      <c r="V186" s="17"/>
      <c r="Y186" s="1"/>
    </row>
    <row r="187" spans="1:36" ht="27" customHeight="1">
      <c r="B187" s="7" t="s">
        <v>37</v>
      </c>
      <c r="C187" s="211" t="s">
        <v>16</v>
      </c>
      <c r="D187" s="211"/>
      <c r="E187" s="211"/>
      <c r="F187" s="211"/>
      <c r="G187" s="211"/>
      <c r="H187" s="211"/>
      <c r="I187" s="211"/>
      <c r="J187" s="211"/>
      <c r="K187" s="211"/>
      <c r="L187" s="211"/>
      <c r="M187" s="211"/>
      <c r="N187" s="211"/>
      <c r="O187" s="211"/>
      <c r="P187" s="211"/>
      <c r="Q187" s="211"/>
      <c r="R187" s="211"/>
      <c r="S187" s="211"/>
      <c r="T187" s="211"/>
      <c r="U187" s="211"/>
      <c r="V187" s="17"/>
      <c r="Y187" s="1"/>
    </row>
    <row r="188" spans="1:36" ht="19.5" customHeight="1">
      <c r="B188" s="7"/>
      <c r="C188" s="75"/>
      <c r="D188" s="75"/>
      <c r="E188" s="75"/>
      <c r="F188" s="75"/>
      <c r="G188" s="75"/>
      <c r="H188" s="75"/>
      <c r="I188" s="75"/>
      <c r="J188" s="75"/>
      <c r="K188" s="75"/>
      <c r="L188" s="75"/>
      <c r="M188" s="75"/>
      <c r="N188" s="75"/>
      <c r="O188" s="75"/>
      <c r="P188" s="75"/>
      <c r="Q188" s="75"/>
      <c r="R188" s="75"/>
      <c r="S188" s="75"/>
      <c r="T188" s="75"/>
      <c r="U188" s="75"/>
      <c r="V188" s="17"/>
      <c r="Y188" s="1"/>
    </row>
    <row r="189" spans="1:36">
      <c r="B189" s="153" t="s">
        <v>431</v>
      </c>
      <c r="C189" s="153"/>
      <c r="D189" s="153"/>
      <c r="E189" s="153"/>
      <c r="F189" s="153"/>
      <c r="G189" s="153"/>
      <c r="H189" s="153"/>
      <c r="I189" s="153"/>
      <c r="J189" s="153"/>
      <c r="K189" s="153"/>
      <c r="L189" s="153"/>
      <c r="M189" s="153"/>
      <c r="N189" s="153"/>
      <c r="O189" s="153"/>
      <c r="P189" s="153"/>
      <c r="Q189" s="153"/>
      <c r="R189" s="153"/>
      <c r="S189" s="153"/>
      <c r="T189" s="153"/>
      <c r="U189" s="153"/>
      <c r="V189" s="17"/>
      <c r="Y189" s="1"/>
    </row>
    <row r="190" spans="1:36">
      <c r="B190" s="153" t="s">
        <v>26</v>
      </c>
      <c r="C190" s="153"/>
      <c r="D190" s="153"/>
      <c r="E190" s="153"/>
      <c r="F190" s="153"/>
      <c r="G190" s="153"/>
      <c r="H190" s="153"/>
      <c r="I190" s="153"/>
      <c r="J190" s="153"/>
      <c r="K190" s="153"/>
      <c r="L190" s="153"/>
      <c r="M190" s="153"/>
      <c r="N190" s="153"/>
      <c r="O190" s="153"/>
      <c r="P190" s="153"/>
      <c r="Q190" s="153"/>
      <c r="R190" s="153"/>
      <c r="S190" s="153"/>
      <c r="T190" s="153"/>
      <c r="U190" s="153"/>
      <c r="V190" s="17"/>
      <c r="Y190" s="1"/>
    </row>
    <row r="191" spans="1:36">
      <c r="B191" s="153" t="s">
        <v>432</v>
      </c>
      <c r="C191" s="153"/>
      <c r="D191" s="153"/>
      <c r="E191" s="153"/>
      <c r="F191" s="153"/>
      <c r="G191" s="153"/>
      <c r="H191" s="153"/>
      <c r="I191" s="153"/>
      <c r="J191" s="153"/>
      <c r="K191" s="153"/>
      <c r="L191" s="153"/>
      <c r="M191" s="153"/>
      <c r="N191" s="153"/>
      <c r="O191" s="153"/>
      <c r="P191" s="153"/>
      <c r="Q191" s="153"/>
      <c r="R191" s="153"/>
      <c r="S191" s="153"/>
      <c r="T191" s="153"/>
      <c r="U191" s="153"/>
      <c r="V191" s="17"/>
      <c r="Y191" s="1"/>
    </row>
    <row r="192" spans="1:36">
      <c r="L192" s="15"/>
      <c r="Y192" s="1"/>
    </row>
    <row r="193" spans="2:28" ht="21" customHeight="1" thickBot="1">
      <c r="B193" s="147"/>
      <c r="C193" s="148"/>
      <c r="D193" s="148"/>
      <c r="E193" s="148"/>
      <c r="F193" s="148"/>
      <c r="G193" s="148"/>
      <c r="H193" s="148"/>
      <c r="I193" s="148"/>
      <c r="J193" s="148"/>
      <c r="K193" s="148"/>
      <c r="L193" s="148"/>
      <c r="M193" s="148"/>
      <c r="N193" s="148"/>
      <c r="O193" s="148"/>
      <c r="P193" s="148"/>
      <c r="Q193" s="148"/>
      <c r="R193" s="148"/>
      <c r="S193" s="148"/>
      <c r="T193" s="148"/>
      <c r="U193" s="148"/>
    </row>
    <row r="194" spans="2:28" ht="21" customHeight="1" thickBot="1">
      <c r="B194" s="173" t="s">
        <v>44</v>
      </c>
      <c r="C194" s="174"/>
      <c r="D194" s="174"/>
      <c r="E194" s="174"/>
      <c r="F194" s="174"/>
      <c r="G194" s="174"/>
      <c r="H194" s="175" t="s">
        <v>45</v>
      </c>
      <c r="I194" s="175"/>
      <c r="J194" s="175"/>
      <c r="K194" s="175"/>
      <c r="L194" s="175"/>
      <c r="M194" s="175"/>
      <c r="N194" s="175"/>
      <c r="O194" s="175"/>
      <c r="P194" s="175"/>
      <c r="Q194" s="175"/>
      <c r="R194" s="175"/>
      <c r="S194" s="175"/>
      <c r="T194" s="175"/>
      <c r="U194" s="176"/>
    </row>
    <row r="195" spans="2:28" ht="21" customHeight="1" thickTop="1">
      <c r="B195" s="141" t="s">
        <v>43</v>
      </c>
      <c r="C195" s="142"/>
      <c r="D195" s="142"/>
      <c r="E195" s="142"/>
      <c r="F195" s="142"/>
      <c r="G195" s="143"/>
      <c r="H195" s="177" t="str">
        <f>IF(N183&lt;120,"注意！研修時間は１２０時間以上計画します。","研修時間は基準時数を満たしています。")</f>
        <v>注意！研修時間は１２０時間以上計画します。</v>
      </c>
      <c r="I195" s="178"/>
      <c r="J195" s="178"/>
      <c r="K195" s="178"/>
      <c r="L195" s="178"/>
      <c r="M195" s="178"/>
      <c r="N195" s="178"/>
      <c r="O195" s="178"/>
      <c r="P195" s="178"/>
      <c r="Q195" s="178"/>
      <c r="R195" s="178"/>
      <c r="S195" s="178"/>
      <c r="T195" s="178"/>
      <c r="U195" s="179"/>
    </row>
    <row r="196" spans="2:28" ht="21" customHeight="1">
      <c r="B196" s="141" t="s">
        <v>87</v>
      </c>
      <c r="C196" s="142"/>
      <c r="D196" s="142"/>
      <c r="E196" s="142"/>
      <c r="F196" s="142"/>
      <c r="G196" s="143"/>
      <c r="H196" s="144" t="str">
        <f>IF(P183&lt;120,"注意！研修コーディネーター及びメンターチーム等による指導時間は１２０時間以上計画します。","指導時間は基準時数を満たしています。")</f>
        <v>注意！研修コーディネーター及びメンターチーム等による指導時間は１２０時間以上計画します。</v>
      </c>
      <c r="I196" s="145"/>
      <c r="J196" s="145"/>
      <c r="K196" s="145"/>
      <c r="L196" s="145"/>
      <c r="M196" s="145"/>
      <c r="N196" s="145"/>
      <c r="O196" s="145"/>
      <c r="P196" s="145"/>
      <c r="Q196" s="145"/>
      <c r="R196" s="145"/>
      <c r="S196" s="145"/>
      <c r="T196" s="145"/>
      <c r="U196" s="146"/>
    </row>
    <row r="198" spans="2:28">
      <c r="B198" s="26" t="s">
        <v>86</v>
      </c>
    </row>
    <row r="199" spans="2:28">
      <c r="B199" s="26"/>
    </row>
    <row r="200" spans="2:28" ht="14.4">
      <c r="J200" s="135"/>
      <c r="K200" s="136"/>
      <c r="L200" s="136"/>
      <c r="M200" s="136"/>
      <c r="N200" s="136"/>
      <c r="O200" s="136"/>
      <c r="P200" s="136"/>
      <c r="Q200" s="136"/>
      <c r="R200" s="136"/>
      <c r="S200" s="136"/>
      <c r="T200" s="136"/>
      <c r="U200" s="136"/>
      <c r="V200" s="136"/>
      <c r="W200" s="136"/>
    </row>
    <row r="201" spans="2:28" ht="21.75" customHeight="1">
      <c r="V201" s="122">
        <f ca="1">TODAY()</f>
        <v>45359</v>
      </c>
      <c r="W201" s="122"/>
      <c r="X201" s="122"/>
      <c r="Y201" s="122"/>
      <c r="Z201" s="122"/>
      <c r="AA201" s="122"/>
      <c r="AB201" s="1" t="s">
        <v>410</v>
      </c>
    </row>
  </sheetData>
  <sheetProtection formatCells="0" formatRows="0" insertRows="0" deleteRows="0" selectLockedCells="1" sort="0"/>
  <mergeCells count="1122">
    <mergeCell ref="Y169:AA169"/>
    <mergeCell ref="AC169:AI169"/>
    <mergeCell ref="Y170:AA170"/>
    <mergeCell ref="AC170:AI170"/>
    <mergeCell ref="Y181:AA181"/>
    <mergeCell ref="AC181:AI181"/>
    <mergeCell ref="Y176:AA176"/>
    <mergeCell ref="AC176:AI176"/>
    <mergeCell ref="Y177:AA177"/>
    <mergeCell ref="AC177:AI177"/>
    <mergeCell ref="Y178:AA178"/>
    <mergeCell ref="AC178:AI178"/>
    <mergeCell ref="Y179:AA179"/>
    <mergeCell ref="AC179:AI179"/>
    <mergeCell ref="Y180:AA180"/>
    <mergeCell ref="AC180:AI180"/>
    <mergeCell ref="Y171:AA171"/>
    <mergeCell ref="AC171:AI171"/>
    <mergeCell ref="Y172:AA172"/>
    <mergeCell ref="AC172:AI172"/>
    <mergeCell ref="Y173:AA173"/>
    <mergeCell ref="AC173:AI173"/>
    <mergeCell ref="Y174:AA174"/>
    <mergeCell ref="AC174:AI174"/>
    <mergeCell ref="Y175:AA175"/>
    <mergeCell ref="AC175:AI175"/>
    <mergeCell ref="Y157:AA157"/>
    <mergeCell ref="AC157:AI157"/>
    <mergeCell ref="Y158:AA158"/>
    <mergeCell ref="AC158:AI158"/>
    <mergeCell ref="Y159:AA159"/>
    <mergeCell ref="AC159:AI159"/>
    <mergeCell ref="Y160:AA160"/>
    <mergeCell ref="AC160:AI160"/>
    <mergeCell ref="Y155:AA155"/>
    <mergeCell ref="AC155:AI155"/>
    <mergeCell ref="Y156:AA156"/>
    <mergeCell ref="AC156:AI156"/>
    <mergeCell ref="Y166:AA166"/>
    <mergeCell ref="AC166:AI166"/>
    <mergeCell ref="Y167:AA167"/>
    <mergeCell ref="AC167:AI167"/>
    <mergeCell ref="Y168:AA168"/>
    <mergeCell ref="AC168:AI168"/>
    <mergeCell ref="Y161:AA161"/>
    <mergeCell ref="AC161:AI161"/>
    <mergeCell ref="Y162:AA162"/>
    <mergeCell ref="AC162:AI162"/>
    <mergeCell ref="Y163:AA163"/>
    <mergeCell ref="AC163:AI163"/>
    <mergeCell ref="Y164:AA164"/>
    <mergeCell ref="AC164:AI164"/>
    <mergeCell ref="Y165:AA165"/>
    <mergeCell ref="AC165:AI165"/>
    <mergeCell ref="Y151:AA151"/>
    <mergeCell ref="AC151:AI151"/>
    <mergeCell ref="Y152:AA152"/>
    <mergeCell ref="AC152:AI152"/>
    <mergeCell ref="Y153:AA153"/>
    <mergeCell ref="AC153:AI153"/>
    <mergeCell ref="Y154:AA154"/>
    <mergeCell ref="AC154:AI154"/>
    <mergeCell ref="Y146:AA146"/>
    <mergeCell ref="AC146:AI146"/>
    <mergeCell ref="Y147:AA147"/>
    <mergeCell ref="AC147:AI147"/>
    <mergeCell ref="Y148:AA148"/>
    <mergeCell ref="AC148:AI148"/>
    <mergeCell ref="Y149:AA149"/>
    <mergeCell ref="AC149:AI149"/>
    <mergeCell ref="Y150:AA150"/>
    <mergeCell ref="AC150:AI150"/>
    <mergeCell ref="Y141:AA141"/>
    <mergeCell ref="AC141:AI141"/>
    <mergeCell ref="Y142:AA142"/>
    <mergeCell ref="AC142:AI142"/>
    <mergeCell ref="Y143:AA143"/>
    <mergeCell ref="AC143:AI143"/>
    <mergeCell ref="Y144:AA144"/>
    <mergeCell ref="AC144:AI144"/>
    <mergeCell ref="Y145:AA145"/>
    <mergeCell ref="AC145:AI145"/>
    <mergeCell ref="Y136:AA136"/>
    <mergeCell ref="AC136:AI136"/>
    <mergeCell ref="Y137:AA137"/>
    <mergeCell ref="AC137:AI137"/>
    <mergeCell ref="Y138:AA138"/>
    <mergeCell ref="AC138:AI138"/>
    <mergeCell ref="Y139:AA139"/>
    <mergeCell ref="AC139:AI139"/>
    <mergeCell ref="Y140:AA140"/>
    <mergeCell ref="AC140:AI140"/>
    <mergeCell ref="Y128:AA128"/>
    <mergeCell ref="AC128:AI128"/>
    <mergeCell ref="Y129:AA129"/>
    <mergeCell ref="AC129:AI129"/>
    <mergeCell ref="Y133:AA133"/>
    <mergeCell ref="AC133:AI133"/>
    <mergeCell ref="Y134:AA134"/>
    <mergeCell ref="AC134:AI134"/>
    <mergeCell ref="Y135:AA135"/>
    <mergeCell ref="AC135:AI135"/>
    <mergeCell ref="Y123:AA123"/>
    <mergeCell ref="AC123:AI123"/>
    <mergeCell ref="Y124:AA124"/>
    <mergeCell ref="AC124:AI124"/>
    <mergeCell ref="Y125:AA125"/>
    <mergeCell ref="AC125:AI125"/>
    <mergeCell ref="Y126:AA126"/>
    <mergeCell ref="AC126:AI126"/>
    <mergeCell ref="Y127:AA127"/>
    <mergeCell ref="AC127:AI127"/>
    <mergeCell ref="Y118:AA118"/>
    <mergeCell ref="AC118:AI118"/>
    <mergeCell ref="Y119:AA119"/>
    <mergeCell ref="AC119:AI119"/>
    <mergeCell ref="Y120:AA120"/>
    <mergeCell ref="AC120:AI120"/>
    <mergeCell ref="Y121:AA121"/>
    <mergeCell ref="AC121:AI121"/>
    <mergeCell ref="Y122:AA122"/>
    <mergeCell ref="AC122:AI122"/>
    <mergeCell ref="Y113:AA113"/>
    <mergeCell ref="AC113:AI113"/>
    <mergeCell ref="Y114:AA114"/>
    <mergeCell ref="AC114:AI114"/>
    <mergeCell ref="Y115:AA115"/>
    <mergeCell ref="AC115:AI115"/>
    <mergeCell ref="Y116:AA116"/>
    <mergeCell ref="AC116:AI116"/>
    <mergeCell ref="Y117:AA117"/>
    <mergeCell ref="AC117:AI117"/>
    <mergeCell ref="Y108:AA108"/>
    <mergeCell ref="AC108:AI108"/>
    <mergeCell ref="Y109:AA109"/>
    <mergeCell ref="AC109:AI109"/>
    <mergeCell ref="Y110:AA110"/>
    <mergeCell ref="AC110:AI110"/>
    <mergeCell ref="Y111:AA111"/>
    <mergeCell ref="AC111:AI111"/>
    <mergeCell ref="Y112:AA112"/>
    <mergeCell ref="AC112:AI112"/>
    <mergeCell ref="Y103:AA103"/>
    <mergeCell ref="AC103:AI103"/>
    <mergeCell ref="Y104:AA104"/>
    <mergeCell ref="AC104:AI104"/>
    <mergeCell ref="Y105:AA105"/>
    <mergeCell ref="AC105:AI105"/>
    <mergeCell ref="Y106:AA106"/>
    <mergeCell ref="AC106:AI106"/>
    <mergeCell ref="Y107:AA107"/>
    <mergeCell ref="AC107:AI107"/>
    <mergeCell ref="Y98:AA98"/>
    <mergeCell ref="AC98:AI98"/>
    <mergeCell ref="Y99:AA99"/>
    <mergeCell ref="AC99:AI99"/>
    <mergeCell ref="Y100:AA100"/>
    <mergeCell ref="AC100:AI100"/>
    <mergeCell ref="Y101:AA101"/>
    <mergeCell ref="AC101:AI101"/>
    <mergeCell ref="Y102:AA102"/>
    <mergeCell ref="AC102:AI102"/>
    <mergeCell ref="Y93:AA93"/>
    <mergeCell ref="AC93:AI93"/>
    <mergeCell ref="Y94:AA94"/>
    <mergeCell ref="AC94:AI94"/>
    <mergeCell ref="Y95:AA95"/>
    <mergeCell ref="AC95:AI95"/>
    <mergeCell ref="Y96:AA96"/>
    <mergeCell ref="AC96:AI96"/>
    <mergeCell ref="Y97:AA97"/>
    <mergeCell ref="AC97:AI97"/>
    <mergeCell ref="Y88:AA88"/>
    <mergeCell ref="AC88:AI88"/>
    <mergeCell ref="Y89:AA89"/>
    <mergeCell ref="AC89:AI89"/>
    <mergeCell ref="Y90:AA90"/>
    <mergeCell ref="AC90:AI90"/>
    <mergeCell ref="Y91:AA91"/>
    <mergeCell ref="AC91:AI91"/>
    <mergeCell ref="Y92:AA92"/>
    <mergeCell ref="AC92:AI92"/>
    <mergeCell ref="Y83:AA83"/>
    <mergeCell ref="AC83:AI83"/>
    <mergeCell ref="Y84:AA84"/>
    <mergeCell ref="AC84:AI84"/>
    <mergeCell ref="Y85:AA85"/>
    <mergeCell ref="AC85:AI85"/>
    <mergeCell ref="Y86:AA86"/>
    <mergeCell ref="AC86:AI86"/>
    <mergeCell ref="Y87:AA87"/>
    <mergeCell ref="AC87:AI87"/>
    <mergeCell ref="Y78:AA78"/>
    <mergeCell ref="AC78:AI78"/>
    <mergeCell ref="Y79:AA79"/>
    <mergeCell ref="AC79:AI79"/>
    <mergeCell ref="Y80:AA80"/>
    <mergeCell ref="AC80:AI80"/>
    <mergeCell ref="Y81:AA81"/>
    <mergeCell ref="AC81:AI81"/>
    <mergeCell ref="Y82:AA82"/>
    <mergeCell ref="AC82:AI82"/>
    <mergeCell ref="Y73:AA73"/>
    <mergeCell ref="AC73:AI73"/>
    <mergeCell ref="Y74:AA74"/>
    <mergeCell ref="AC74:AI74"/>
    <mergeCell ref="Y75:AA75"/>
    <mergeCell ref="AC75:AI75"/>
    <mergeCell ref="Y76:AA76"/>
    <mergeCell ref="AC76:AI76"/>
    <mergeCell ref="Y77:AA77"/>
    <mergeCell ref="AC77:AI77"/>
    <mergeCell ref="Y68:AA68"/>
    <mergeCell ref="AC68:AI68"/>
    <mergeCell ref="Y69:AA69"/>
    <mergeCell ref="AC69:AI69"/>
    <mergeCell ref="Y70:AA70"/>
    <mergeCell ref="AC70:AI70"/>
    <mergeCell ref="Y71:AA71"/>
    <mergeCell ref="AC71:AI71"/>
    <mergeCell ref="Y72:AA72"/>
    <mergeCell ref="AC72:AI72"/>
    <mergeCell ref="Y63:AA63"/>
    <mergeCell ref="AC63:AI63"/>
    <mergeCell ref="Y64:AA64"/>
    <mergeCell ref="AC64:AI64"/>
    <mergeCell ref="Y65:AA65"/>
    <mergeCell ref="AC65:AI65"/>
    <mergeCell ref="Y66:AA66"/>
    <mergeCell ref="AC66:AI66"/>
    <mergeCell ref="Y67:AA67"/>
    <mergeCell ref="AC67:AI67"/>
    <mergeCell ref="Y58:AA58"/>
    <mergeCell ref="AC58:AI58"/>
    <mergeCell ref="Y59:AA59"/>
    <mergeCell ref="AC59:AI59"/>
    <mergeCell ref="Y60:AA60"/>
    <mergeCell ref="AC60:AI60"/>
    <mergeCell ref="Y61:AA61"/>
    <mergeCell ref="AC61:AI61"/>
    <mergeCell ref="Y62:AA62"/>
    <mergeCell ref="AC62:AI62"/>
    <mergeCell ref="Y53:AA53"/>
    <mergeCell ref="AC53:AI53"/>
    <mergeCell ref="Y54:AA54"/>
    <mergeCell ref="AC54:AI54"/>
    <mergeCell ref="Y55:AA55"/>
    <mergeCell ref="AC55:AI55"/>
    <mergeCell ref="Y56:AA56"/>
    <mergeCell ref="AC56:AI56"/>
    <mergeCell ref="Y57:AA57"/>
    <mergeCell ref="AC57:AI57"/>
    <mergeCell ref="Y48:AA48"/>
    <mergeCell ref="AC48:AI48"/>
    <mergeCell ref="Y49:AA49"/>
    <mergeCell ref="AC49:AI49"/>
    <mergeCell ref="Y50:AA50"/>
    <mergeCell ref="AC50:AI50"/>
    <mergeCell ref="Y51:AA51"/>
    <mergeCell ref="AC51:AI51"/>
    <mergeCell ref="Y52:AA52"/>
    <mergeCell ref="AC52:AI52"/>
    <mergeCell ref="Y43:AA43"/>
    <mergeCell ref="AC43:AI43"/>
    <mergeCell ref="Y44:AA44"/>
    <mergeCell ref="AC44:AI44"/>
    <mergeCell ref="Y45:AA45"/>
    <mergeCell ref="AC45:AI45"/>
    <mergeCell ref="Y46:AA46"/>
    <mergeCell ref="AC46:AI46"/>
    <mergeCell ref="Y47:AA47"/>
    <mergeCell ref="AC47:AI47"/>
    <mergeCell ref="Y38:AA38"/>
    <mergeCell ref="AC38:AI38"/>
    <mergeCell ref="Y39:AA39"/>
    <mergeCell ref="AC39:AI39"/>
    <mergeCell ref="Y40:AA40"/>
    <mergeCell ref="AC40:AI40"/>
    <mergeCell ref="Y41:AA41"/>
    <mergeCell ref="AC41:AI41"/>
    <mergeCell ref="Y42:AA42"/>
    <mergeCell ref="AC42:AI42"/>
    <mergeCell ref="Y33:AA33"/>
    <mergeCell ref="AC33:AI33"/>
    <mergeCell ref="Y34:AA34"/>
    <mergeCell ref="AC34:AI34"/>
    <mergeCell ref="Y35:AA35"/>
    <mergeCell ref="AC35:AI35"/>
    <mergeCell ref="Y36:AA36"/>
    <mergeCell ref="AC36:AI36"/>
    <mergeCell ref="Y37:AA37"/>
    <mergeCell ref="AC37:AI37"/>
    <mergeCell ref="C24:C25"/>
    <mergeCell ref="B24:B25"/>
    <mergeCell ref="D24:F25"/>
    <mergeCell ref="G24:N25"/>
    <mergeCell ref="O24:P25"/>
    <mergeCell ref="Q24:S24"/>
    <mergeCell ref="T24:U25"/>
    <mergeCell ref="M6:Q6"/>
    <mergeCell ref="M7:Q7"/>
    <mergeCell ref="M8:Q8"/>
    <mergeCell ref="M9:Q9"/>
    <mergeCell ref="B3:U3"/>
    <mergeCell ref="B4:U4"/>
    <mergeCell ref="C186:F186"/>
    <mergeCell ref="G186:U186"/>
    <mergeCell ref="C187:F187"/>
    <mergeCell ref="G187:U187"/>
    <mergeCell ref="C19:U19"/>
    <mergeCell ref="C20:U20"/>
    <mergeCell ref="Q25:R25"/>
    <mergeCell ref="M10:Q10"/>
    <mergeCell ref="C13:U13"/>
    <mergeCell ref="C14:U14"/>
    <mergeCell ref="C15:U15"/>
    <mergeCell ref="C16:U16"/>
    <mergeCell ref="C18:U18"/>
    <mergeCell ref="D26:F26"/>
    <mergeCell ref="H26:N26"/>
    <mergeCell ref="O26:P26"/>
    <mergeCell ref="Q26:R26"/>
    <mergeCell ref="T26:U26"/>
    <mergeCell ref="D27:F27"/>
    <mergeCell ref="H27:N27"/>
    <mergeCell ref="O27:P27"/>
    <mergeCell ref="Q27:R27"/>
    <mergeCell ref="T27:U27"/>
    <mergeCell ref="D28:F28"/>
    <mergeCell ref="H28:N28"/>
    <mergeCell ref="O28:P28"/>
    <mergeCell ref="Q28:R28"/>
    <mergeCell ref="T28:U28"/>
    <mergeCell ref="D29:F29"/>
    <mergeCell ref="H29:N29"/>
    <mergeCell ref="O29:P29"/>
    <mergeCell ref="Q29:R29"/>
    <mergeCell ref="T29:U29"/>
    <mergeCell ref="D30:F30"/>
    <mergeCell ref="H30:N30"/>
    <mergeCell ref="O30:P30"/>
    <mergeCell ref="Q30:R30"/>
    <mergeCell ref="T30:U30"/>
    <mergeCell ref="D31:F31"/>
    <mergeCell ref="H31:N31"/>
    <mergeCell ref="O31:P31"/>
    <mergeCell ref="Q31:R31"/>
    <mergeCell ref="T31:U31"/>
    <mergeCell ref="D32:F32"/>
    <mergeCell ref="H32:N32"/>
    <mergeCell ref="O32:P32"/>
    <mergeCell ref="Q32:R32"/>
    <mergeCell ref="T32:U32"/>
    <mergeCell ref="D33:F33"/>
    <mergeCell ref="H33:N33"/>
    <mergeCell ref="O33:P33"/>
    <mergeCell ref="Q33:R33"/>
    <mergeCell ref="T33:U33"/>
    <mergeCell ref="D34:F34"/>
    <mergeCell ref="H34:N34"/>
    <mergeCell ref="O34:P34"/>
    <mergeCell ref="Q34:R34"/>
    <mergeCell ref="T34:U34"/>
    <mergeCell ref="D35:F35"/>
    <mergeCell ref="H35:N35"/>
    <mergeCell ref="O35:P35"/>
    <mergeCell ref="Q35:R35"/>
    <mergeCell ref="T35:U35"/>
    <mergeCell ref="D36:F36"/>
    <mergeCell ref="H36:N36"/>
    <mergeCell ref="O36:P36"/>
    <mergeCell ref="Q36:R36"/>
    <mergeCell ref="T36:U36"/>
    <mergeCell ref="D37:F37"/>
    <mergeCell ref="H37:N37"/>
    <mergeCell ref="O37:P37"/>
    <mergeCell ref="Q37:R37"/>
    <mergeCell ref="T37:U37"/>
    <mergeCell ref="D38:F38"/>
    <mergeCell ref="H38:N38"/>
    <mergeCell ref="O38:P38"/>
    <mergeCell ref="Q38:R38"/>
    <mergeCell ref="T38:U38"/>
    <mergeCell ref="D39:F39"/>
    <mergeCell ref="H39:N39"/>
    <mergeCell ref="O39:P39"/>
    <mergeCell ref="Q39:R39"/>
    <mergeCell ref="T39:U39"/>
    <mergeCell ref="D40:F40"/>
    <mergeCell ref="H40:N40"/>
    <mergeCell ref="O40:P40"/>
    <mergeCell ref="Q40:R40"/>
    <mergeCell ref="T40:U40"/>
    <mergeCell ref="D41:F41"/>
    <mergeCell ref="H41:N41"/>
    <mergeCell ref="O41:P41"/>
    <mergeCell ref="Q41:R41"/>
    <mergeCell ref="T41:U41"/>
    <mergeCell ref="D42:F42"/>
    <mergeCell ref="H42:N42"/>
    <mergeCell ref="O42:P42"/>
    <mergeCell ref="Q42:R42"/>
    <mergeCell ref="T42:U42"/>
    <mergeCell ref="D43:F43"/>
    <mergeCell ref="H43:N43"/>
    <mergeCell ref="O43:P43"/>
    <mergeCell ref="Q43:R43"/>
    <mergeCell ref="T43:U43"/>
    <mergeCell ref="D44:F44"/>
    <mergeCell ref="H44:N44"/>
    <mergeCell ref="O44:P44"/>
    <mergeCell ref="Q44:R44"/>
    <mergeCell ref="T44:U44"/>
    <mergeCell ref="D45:F45"/>
    <mergeCell ref="H45:N45"/>
    <mergeCell ref="O45:P45"/>
    <mergeCell ref="Q45:R45"/>
    <mergeCell ref="T45:U45"/>
    <mergeCell ref="D46:F46"/>
    <mergeCell ref="H46:N46"/>
    <mergeCell ref="O46:P46"/>
    <mergeCell ref="Q46:R46"/>
    <mergeCell ref="T46:U46"/>
    <mergeCell ref="D47:F47"/>
    <mergeCell ref="H47:N47"/>
    <mergeCell ref="O47:P47"/>
    <mergeCell ref="Q47:R47"/>
    <mergeCell ref="T47:U47"/>
    <mergeCell ref="D48:F48"/>
    <mergeCell ref="H48:N48"/>
    <mergeCell ref="O48:P48"/>
    <mergeCell ref="Q48:R48"/>
    <mergeCell ref="T48:U48"/>
    <mergeCell ref="D49:F49"/>
    <mergeCell ref="H49:N49"/>
    <mergeCell ref="O49:P49"/>
    <mergeCell ref="Q49:R49"/>
    <mergeCell ref="T49:U49"/>
    <mergeCell ref="D50:F50"/>
    <mergeCell ref="H50:N50"/>
    <mergeCell ref="O50:P50"/>
    <mergeCell ref="Q50:R50"/>
    <mergeCell ref="T50:U50"/>
    <mergeCell ref="D51:F51"/>
    <mergeCell ref="H51:N51"/>
    <mergeCell ref="O51:P51"/>
    <mergeCell ref="Q51:R51"/>
    <mergeCell ref="T51:U51"/>
    <mergeCell ref="D52:F52"/>
    <mergeCell ref="H52:N52"/>
    <mergeCell ref="O52:P52"/>
    <mergeCell ref="Q52:R52"/>
    <mergeCell ref="T52:U52"/>
    <mergeCell ref="D53:F53"/>
    <mergeCell ref="H53:N53"/>
    <mergeCell ref="O53:P53"/>
    <mergeCell ref="Q53:R53"/>
    <mergeCell ref="T53:U53"/>
    <mergeCell ref="D54:F54"/>
    <mergeCell ref="H54:N54"/>
    <mergeCell ref="O54:P54"/>
    <mergeCell ref="Q54:R54"/>
    <mergeCell ref="T54:U54"/>
    <mergeCell ref="D55:F55"/>
    <mergeCell ref="H55:N55"/>
    <mergeCell ref="O55:P55"/>
    <mergeCell ref="Q55:R55"/>
    <mergeCell ref="T55:U55"/>
    <mergeCell ref="D56:F56"/>
    <mergeCell ref="H56:N56"/>
    <mergeCell ref="O56:P56"/>
    <mergeCell ref="Q56:R56"/>
    <mergeCell ref="T56:U56"/>
    <mergeCell ref="D57:F57"/>
    <mergeCell ref="H57:N57"/>
    <mergeCell ref="O57:P57"/>
    <mergeCell ref="Q57:R57"/>
    <mergeCell ref="T57:U57"/>
    <mergeCell ref="D58:F58"/>
    <mergeCell ref="H58:N58"/>
    <mergeCell ref="O58:P58"/>
    <mergeCell ref="Q58:R58"/>
    <mergeCell ref="T58:U58"/>
    <mergeCell ref="D59:F59"/>
    <mergeCell ref="H59:N59"/>
    <mergeCell ref="O59:P59"/>
    <mergeCell ref="Q59:R59"/>
    <mergeCell ref="T59:U59"/>
    <mergeCell ref="D60:F60"/>
    <mergeCell ref="H60:N60"/>
    <mergeCell ref="O60:P60"/>
    <mergeCell ref="Q60:R60"/>
    <mergeCell ref="T60:U60"/>
    <mergeCell ref="D61:F61"/>
    <mergeCell ref="H61:N61"/>
    <mergeCell ref="O61:P61"/>
    <mergeCell ref="Q61:R61"/>
    <mergeCell ref="T61:U61"/>
    <mergeCell ref="D62:F62"/>
    <mergeCell ref="H62:N62"/>
    <mergeCell ref="O62:P62"/>
    <mergeCell ref="Q62:R62"/>
    <mergeCell ref="T62:U62"/>
    <mergeCell ref="D63:F63"/>
    <mergeCell ref="H63:N63"/>
    <mergeCell ref="O63:P63"/>
    <mergeCell ref="Q63:R63"/>
    <mergeCell ref="T63:U63"/>
    <mergeCell ref="D64:F64"/>
    <mergeCell ref="H64:N64"/>
    <mergeCell ref="O64:P64"/>
    <mergeCell ref="Q64:R64"/>
    <mergeCell ref="T64:U64"/>
    <mergeCell ref="D65:F65"/>
    <mergeCell ref="H65:N65"/>
    <mergeCell ref="O65:P65"/>
    <mergeCell ref="Q65:R65"/>
    <mergeCell ref="T65:U65"/>
    <mergeCell ref="D66:F66"/>
    <mergeCell ref="H66:N66"/>
    <mergeCell ref="O66:P66"/>
    <mergeCell ref="Q66:R66"/>
    <mergeCell ref="T66:U66"/>
    <mergeCell ref="D67:F67"/>
    <mergeCell ref="H67:N67"/>
    <mergeCell ref="O67:P67"/>
    <mergeCell ref="Q67:R67"/>
    <mergeCell ref="T67:U67"/>
    <mergeCell ref="D68:F68"/>
    <mergeCell ref="H68:N68"/>
    <mergeCell ref="O68:P68"/>
    <mergeCell ref="Q68:R68"/>
    <mergeCell ref="T68:U68"/>
    <mergeCell ref="D69:F69"/>
    <mergeCell ref="H69:N69"/>
    <mergeCell ref="O69:P69"/>
    <mergeCell ref="Q69:R69"/>
    <mergeCell ref="T69:U69"/>
    <mergeCell ref="D70:F70"/>
    <mergeCell ref="H70:N70"/>
    <mergeCell ref="O70:P70"/>
    <mergeCell ref="Q70:R70"/>
    <mergeCell ref="T70:U70"/>
    <mergeCell ref="D71:F71"/>
    <mergeCell ref="H71:N71"/>
    <mergeCell ref="O71:P71"/>
    <mergeCell ref="Q71:R71"/>
    <mergeCell ref="T71:U71"/>
    <mergeCell ref="D72:F72"/>
    <mergeCell ref="H72:N72"/>
    <mergeCell ref="O72:P72"/>
    <mergeCell ref="Q72:R72"/>
    <mergeCell ref="T72:U72"/>
    <mergeCell ref="D73:F73"/>
    <mergeCell ref="H73:N73"/>
    <mergeCell ref="O73:P73"/>
    <mergeCell ref="Q73:R73"/>
    <mergeCell ref="T73:U73"/>
    <mergeCell ref="D74:F74"/>
    <mergeCell ref="H74:N74"/>
    <mergeCell ref="O74:P74"/>
    <mergeCell ref="Q74:R74"/>
    <mergeCell ref="T74:U74"/>
    <mergeCell ref="D75:F75"/>
    <mergeCell ref="H75:N75"/>
    <mergeCell ref="O75:P75"/>
    <mergeCell ref="Q75:R75"/>
    <mergeCell ref="T75:U75"/>
    <mergeCell ref="D76:F76"/>
    <mergeCell ref="H76:N76"/>
    <mergeCell ref="O76:P76"/>
    <mergeCell ref="Q76:R76"/>
    <mergeCell ref="T76:U76"/>
    <mergeCell ref="D77:F77"/>
    <mergeCell ref="H77:N77"/>
    <mergeCell ref="O77:P77"/>
    <mergeCell ref="Q77:R77"/>
    <mergeCell ref="T77:U77"/>
    <mergeCell ref="D78:F78"/>
    <mergeCell ref="H78:N78"/>
    <mergeCell ref="O78:P78"/>
    <mergeCell ref="Q78:R78"/>
    <mergeCell ref="T78:U78"/>
    <mergeCell ref="D79:F79"/>
    <mergeCell ref="H79:N79"/>
    <mergeCell ref="O79:P79"/>
    <mergeCell ref="Q79:R79"/>
    <mergeCell ref="T79:U79"/>
    <mergeCell ref="D80:F80"/>
    <mergeCell ref="H80:N80"/>
    <mergeCell ref="O80:P80"/>
    <mergeCell ref="Q80:R80"/>
    <mergeCell ref="T80:U80"/>
    <mergeCell ref="D81:F81"/>
    <mergeCell ref="H81:N81"/>
    <mergeCell ref="O81:P81"/>
    <mergeCell ref="Q81:R81"/>
    <mergeCell ref="T81:U81"/>
    <mergeCell ref="D82:F82"/>
    <mergeCell ref="H82:N82"/>
    <mergeCell ref="O82:P82"/>
    <mergeCell ref="Q82:R82"/>
    <mergeCell ref="T82:U82"/>
    <mergeCell ref="D83:F83"/>
    <mergeCell ref="H83:N83"/>
    <mergeCell ref="O83:P83"/>
    <mergeCell ref="Q83:R83"/>
    <mergeCell ref="T83:U83"/>
    <mergeCell ref="D84:F84"/>
    <mergeCell ref="H84:N84"/>
    <mergeCell ref="O84:P84"/>
    <mergeCell ref="Q84:R84"/>
    <mergeCell ref="T84:U84"/>
    <mergeCell ref="D85:F85"/>
    <mergeCell ref="H85:N85"/>
    <mergeCell ref="O85:P85"/>
    <mergeCell ref="Q85:R85"/>
    <mergeCell ref="T85:U85"/>
    <mergeCell ref="D86:F86"/>
    <mergeCell ref="H86:N86"/>
    <mergeCell ref="O86:P86"/>
    <mergeCell ref="Q86:R86"/>
    <mergeCell ref="T86:U86"/>
    <mergeCell ref="D87:F87"/>
    <mergeCell ref="H87:N87"/>
    <mergeCell ref="O87:P87"/>
    <mergeCell ref="Q87:R87"/>
    <mergeCell ref="T87:U87"/>
    <mergeCell ref="D88:F88"/>
    <mergeCell ref="H88:N88"/>
    <mergeCell ref="O88:P88"/>
    <mergeCell ref="Q88:R88"/>
    <mergeCell ref="T88:U88"/>
    <mergeCell ref="D89:F89"/>
    <mergeCell ref="H89:N89"/>
    <mergeCell ref="O89:P89"/>
    <mergeCell ref="Q89:R89"/>
    <mergeCell ref="T89:U89"/>
    <mergeCell ref="D90:F90"/>
    <mergeCell ref="H90:N90"/>
    <mergeCell ref="O90:P90"/>
    <mergeCell ref="Q90:R90"/>
    <mergeCell ref="T90:U90"/>
    <mergeCell ref="D91:F91"/>
    <mergeCell ref="H91:N91"/>
    <mergeCell ref="O91:P91"/>
    <mergeCell ref="Q91:R91"/>
    <mergeCell ref="T91:U91"/>
    <mergeCell ref="D92:F92"/>
    <mergeCell ref="H92:N92"/>
    <mergeCell ref="O92:P92"/>
    <mergeCell ref="Q92:R92"/>
    <mergeCell ref="T92:U92"/>
    <mergeCell ref="D93:F93"/>
    <mergeCell ref="H93:N93"/>
    <mergeCell ref="O93:P93"/>
    <mergeCell ref="Q93:R93"/>
    <mergeCell ref="T93:U93"/>
    <mergeCell ref="D94:F94"/>
    <mergeCell ref="H94:N94"/>
    <mergeCell ref="O94:P94"/>
    <mergeCell ref="Q94:R94"/>
    <mergeCell ref="T94:U94"/>
    <mergeCell ref="D95:F95"/>
    <mergeCell ref="H95:N95"/>
    <mergeCell ref="O95:P95"/>
    <mergeCell ref="Q95:R95"/>
    <mergeCell ref="T95:U95"/>
    <mergeCell ref="D96:F96"/>
    <mergeCell ref="H96:N96"/>
    <mergeCell ref="O96:P96"/>
    <mergeCell ref="Q96:R96"/>
    <mergeCell ref="T96:U96"/>
    <mergeCell ref="D97:F97"/>
    <mergeCell ref="H97:N97"/>
    <mergeCell ref="O97:P97"/>
    <mergeCell ref="Q97:R97"/>
    <mergeCell ref="T97:U97"/>
    <mergeCell ref="D98:F98"/>
    <mergeCell ref="H98:N98"/>
    <mergeCell ref="O98:P98"/>
    <mergeCell ref="Q98:R98"/>
    <mergeCell ref="T98:U98"/>
    <mergeCell ref="D99:F99"/>
    <mergeCell ref="H99:N99"/>
    <mergeCell ref="O99:P99"/>
    <mergeCell ref="Q99:R99"/>
    <mergeCell ref="T99:U99"/>
    <mergeCell ref="D100:F100"/>
    <mergeCell ref="H100:N100"/>
    <mergeCell ref="O100:P100"/>
    <mergeCell ref="Q100:R100"/>
    <mergeCell ref="T100:U100"/>
    <mergeCell ref="D101:F101"/>
    <mergeCell ref="H101:N101"/>
    <mergeCell ref="O101:P101"/>
    <mergeCell ref="Q101:R101"/>
    <mergeCell ref="T101:U101"/>
    <mergeCell ref="D102:F102"/>
    <mergeCell ref="H102:N102"/>
    <mergeCell ref="O102:P102"/>
    <mergeCell ref="Q102:R102"/>
    <mergeCell ref="T102:U102"/>
    <mergeCell ref="D103:F103"/>
    <mergeCell ref="H103:N103"/>
    <mergeCell ref="O103:P103"/>
    <mergeCell ref="Q103:R103"/>
    <mergeCell ref="T103:U103"/>
    <mergeCell ref="D104:F104"/>
    <mergeCell ref="H104:N104"/>
    <mergeCell ref="O104:P104"/>
    <mergeCell ref="Q104:R104"/>
    <mergeCell ref="T104:U104"/>
    <mergeCell ref="D105:F105"/>
    <mergeCell ref="H105:N105"/>
    <mergeCell ref="O105:P105"/>
    <mergeCell ref="Q105:R105"/>
    <mergeCell ref="T105:U105"/>
    <mergeCell ref="D106:F106"/>
    <mergeCell ref="H106:N106"/>
    <mergeCell ref="O106:P106"/>
    <mergeCell ref="Q106:R106"/>
    <mergeCell ref="T106:U106"/>
    <mergeCell ref="D107:F107"/>
    <mergeCell ref="H107:N107"/>
    <mergeCell ref="O107:P107"/>
    <mergeCell ref="Q107:R107"/>
    <mergeCell ref="T107:U107"/>
    <mergeCell ref="D108:F108"/>
    <mergeCell ref="H108:N108"/>
    <mergeCell ref="O108:P108"/>
    <mergeCell ref="Q108:R108"/>
    <mergeCell ref="T108:U108"/>
    <mergeCell ref="D109:F109"/>
    <mergeCell ref="H109:N109"/>
    <mergeCell ref="O109:P109"/>
    <mergeCell ref="Q109:R109"/>
    <mergeCell ref="T109:U109"/>
    <mergeCell ref="D110:F110"/>
    <mergeCell ref="H110:N110"/>
    <mergeCell ref="O110:P110"/>
    <mergeCell ref="Q110:R110"/>
    <mergeCell ref="T110:U110"/>
    <mergeCell ref="D111:F111"/>
    <mergeCell ref="H111:N111"/>
    <mergeCell ref="O111:P111"/>
    <mergeCell ref="Q111:R111"/>
    <mergeCell ref="T111:U111"/>
    <mergeCell ref="D112:F112"/>
    <mergeCell ref="H112:N112"/>
    <mergeCell ref="O112:P112"/>
    <mergeCell ref="Q112:R112"/>
    <mergeCell ref="T112:U112"/>
    <mergeCell ref="D113:F113"/>
    <mergeCell ref="H113:N113"/>
    <mergeCell ref="O113:P113"/>
    <mergeCell ref="Q113:R113"/>
    <mergeCell ref="T113:U113"/>
    <mergeCell ref="D114:F114"/>
    <mergeCell ref="H114:N114"/>
    <mergeCell ref="O114:P114"/>
    <mergeCell ref="Q114:R114"/>
    <mergeCell ref="T114:U114"/>
    <mergeCell ref="D115:F115"/>
    <mergeCell ref="H115:N115"/>
    <mergeCell ref="O115:P115"/>
    <mergeCell ref="Q115:R115"/>
    <mergeCell ref="T115:U115"/>
    <mergeCell ref="D116:F116"/>
    <mergeCell ref="H116:N116"/>
    <mergeCell ref="O116:P116"/>
    <mergeCell ref="Q116:R116"/>
    <mergeCell ref="T116:U116"/>
    <mergeCell ref="D117:F117"/>
    <mergeCell ref="H117:N117"/>
    <mergeCell ref="O117:P117"/>
    <mergeCell ref="Q117:R117"/>
    <mergeCell ref="T117:U117"/>
    <mergeCell ref="D118:F118"/>
    <mergeCell ref="H118:N118"/>
    <mergeCell ref="O118:P118"/>
    <mergeCell ref="Q118:R118"/>
    <mergeCell ref="T118:U118"/>
    <mergeCell ref="D119:F119"/>
    <mergeCell ref="H119:N119"/>
    <mergeCell ref="O119:P119"/>
    <mergeCell ref="Q119:R119"/>
    <mergeCell ref="T119:U119"/>
    <mergeCell ref="D120:F120"/>
    <mergeCell ref="H120:N120"/>
    <mergeCell ref="O120:P120"/>
    <mergeCell ref="Q120:R120"/>
    <mergeCell ref="T120:U120"/>
    <mergeCell ref="D121:F121"/>
    <mergeCell ref="H121:N121"/>
    <mergeCell ref="O121:P121"/>
    <mergeCell ref="Q121:R121"/>
    <mergeCell ref="T121:U121"/>
    <mergeCell ref="D122:F122"/>
    <mergeCell ref="H122:N122"/>
    <mergeCell ref="O122:P122"/>
    <mergeCell ref="Q122:R122"/>
    <mergeCell ref="T122:U122"/>
    <mergeCell ref="D123:F123"/>
    <mergeCell ref="H123:N123"/>
    <mergeCell ref="O123:P123"/>
    <mergeCell ref="Q123:R123"/>
    <mergeCell ref="T123:U123"/>
    <mergeCell ref="D124:F124"/>
    <mergeCell ref="H124:N124"/>
    <mergeCell ref="O124:P124"/>
    <mergeCell ref="Q124:R124"/>
    <mergeCell ref="T124:U124"/>
    <mergeCell ref="D125:F125"/>
    <mergeCell ref="H125:N125"/>
    <mergeCell ref="O125:P125"/>
    <mergeCell ref="Q125:R125"/>
    <mergeCell ref="T125:U125"/>
    <mergeCell ref="D126:F126"/>
    <mergeCell ref="H126:N126"/>
    <mergeCell ref="O126:P126"/>
    <mergeCell ref="Q126:R126"/>
    <mergeCell ref="T126:U126"/>
    <mergeCell ref="D127:F127"/>
    <mergeCell ref="H127:N127"/>
    <mergeCell ref="O127:P127"/>
    <mergeCell ref="Q127:R127"/>
    <mergeCell ref="T127:U127"/>
    <mergeCell ref="D128:F128"/>
    <mergeCell ref="H128:N128"/>
    <mergeCell ref="O128:P128"/>
    <mergeCell ref="Q128:R128"/>
    <mergeCell ref="T128:U128"/>
    <mergeCell ref="D129:F129"/>
    <mergeCell ref="H129:N129"/>
    <mergeCell ref="O129:P129"/>
    <mergeCell ref="Q129:R129"/>
    <mergeCell ref="T129:U129"/>
    <mergeCell ref="D133:F133"/>
    <mergeCell ref="H133:N133"/>
    <mergeCell ref="O133:P133"/>
    <mergeCell ref="Q133:R133"/>
    <mergeCell ref="T133:U133"/>
    <mergeCell ref="D134:F134"/>
    <mergeCell ref="H134:N134"/>
    <mergeCell ref="O134:P134"/>
    <mergeCell ref="Q134:R134"/>
    <mergeCell ref="T134:U134"/>
    <mergeCell ref="D135:F135"/>
    <mergeCell ref="H135:N135"/>
    <mergeCell ref="O135:P135"/>
    <mergeCell ref="Q135:R135"/>
    <mergeCell ref="T135:U135"/>
    <mergeCell ref="D136:F136"/>
    <mergeCell ref="H136:N136"/>
    <mergeCell ref="O136:P136"/>
    <mergeCell ref="Q136:R136"/>
    <mergeCell ref="T136:U136"/>
    <mergeCell ref="D137:F137"/>
    <mergeCell ref="H137:N137"/>
    <mergeCell ref="O137:P137"/>
    <mergeCell ref="Q137:R137"/>
    <mergeCell ref="T137:U137"/>
    <mergeCell ref="D138:F138"/>
    <mergeCell ref="H138:N138"/>
    <mergeCell ref="O138:P138"/>
    <mergeCell ref="Q138:R138"/>
    <mergeCell ref="T138:U138"/>
    <mergeCell ref="D139:F139"/>
    <mergeCell ref="H139:N139"/>
    <mergeCell ref="O139:P139"/>
    <mergeCell ref="Q139:R139"/>
    <mergeCell ref="T139:U139"/>
    <mergeCell ref="D140:F140"/>
    <mergeCell ref="H140:N140"/>
    <mergeCell ref="O140:P140"/>
    <mergeCell ref="Q140:R140"/>
    <mergeCell ref="T140:U140"/>
    <mergeCell ref="D141:F141"/>
    <mergeCell ref="H141:N141"/>
    <mergeCell ref="O141:P141"/>
    <mergeCell ref="Q141:R141"/>
    <mergeCell ref="T141:U141"/>
    <mergeCell ref="O149:P149"/>
    <mergeCell ref="Q149:R149"/>
    <mergeCell ref="T149:U149"/>
    <mergeCell ref="D142:F142"/>
    <mergeCell ref="H142:N142"/>
    <mergeCell ref="O142:P142"/>
    <mergeCell ref="Q142:R142"/>
    <mergeCell ref="T142:U142"/>
    <mergeCell ref="D143:F143"/>
    <mergeCell ref="H143:N143"/>
    <mergeCell ref="O143:P143"/>
    <mergeCell ref="Q143:R143"/>
    <mergeCell ref="T143:U143"/>
    <mergeCell ref="D144:F144"/>
    <mergeCell ref="H144:N144"/>
    <mergeCell ref="O144:P144"/>
    <mergeCell ref="Q144:R144"/>
    <mergeCell ref="T144:U144"/>
    <mergeCell ref="D145:F145"/>
    <mergeCell ref="H145:N145"/>
    <mergeCell ref="O145:P145"/>
    <mergeCell ref="Q145:R145"/>
    <mergeCell ref="T145:U145"/>
    <mergeCell ref="D150:F150"/>
    <mergeCell ref="H150:N150"/>
    <mergeCell ref="O150:P150"/>
    <mergeCell ref="Q150:R150"/>
    <mergeCell ref="T150:U150"/>
    <mergeCell ref="D151:F151"/>
    <mergeCell ref="H151:N151"/>
    <mergeCell ref="O151:P151"/>
    <mergeCell ref="Q151:R151"/>
    <mergeCell ref="T151:U151"/>
    <mergeCell ref="D152:F152"/>
    <mergeCell ref="H152:N152"/>
    <mergeCell ref="O152:P152"/>
    <mergeCell ref="Q152:R152"/>
    <mergeCell ref="T152:U152"/>
    <mergeCell ref="D146:F146"/>
    <mergeCell ref="H146:N146"/>
    <mergeCell ref="O146:P146"/>
    <mergeCell ref="Q146:R146"/>
    <mergeCell ref="T146:U146"/>
    <mergeCell ref="D147:F147"/>
    <mergeCell ref="H147:N147"/>
    <mergeCell ref="O147:P147"/>
    <mergeCell ref="Q147:R147"/>
    <mergeCell ref="T147:U147"/>
    <mergeCell ref="D148:F148"/>
    <mergeCell ref="H148:N148"/>
    <mergeCell ref="O148:P148"/>
    <mergeCell ref="Q148:R148"/>
    <mergeCell ref="T148:U148"/>
    <mergeCell ref="D149:F149"/>
    <mergeCell ref="H149:N149"/>
    <mergeCell ref="D153:F153"/>
    <mergeCell ref="H153:N153"/>
    <mergeCell ref="O153:P153"/>
    <mergeCell ref="Q153:R153"/>
    <mergeCell ref="T153:U153"/>
    <mergeCell ref="D154:F154"/>
    <mergeCell ref="H154:N154"/>
    <mergeCell ref="O154:P154"/>
    <mergeCell ref="Q154:R154"/>
    <mergeCell ref="T154:U154"/>
    <mergeCell ref="D155:F155"/>
    <mergeCell ref="H155:N155"/>
    <mergeCell ref="O155:P155"/>
    <mergeCell ref="Q155:R155"/>
    <mergeCell ref="T155:U155"/>
    <mergeCell ref="D156:F156"/>
    <mergeCell ref="H156:N156"/>
    <mergeCell ref="O156:P156"/>
    <mergeCell ref="Q156:R156"/>
    <mergeCell ref="T156:U156"/>
    <mergeCell ref="D157:F157"/>
    <mergeCell ref="H157:N157"/>
    <mergeCell ref="O157:P157"/>
    <mergeCell ref="Q157:R157"/>
    <mergeCell ref="T157:U157"/>
    <mergeCell ref="D158:F158"/>
    <mergeCell ref="H158:N158"/>
    <mergeCell ref="O158:P158"/>
    <mergeCell ref="Q158:R158"/>
    <mergeCell ref="T158:U158"/>
    <mergeCell ref="D159:F159"/>
    <mergeCell ref="H159:N159"/>
    <mergeCell ref="O159:P159"/>
    <mergeCell ref="Q159:R159"/>
    <mergeCell ref="T159:U159"/>
    <mergeCell ref="D160:F160"/>
    <mergeCell ref="H160:N160"/>
    <mergeCell ref="O160:P160"/>
    <mergeCell ref="Q160:R160"/>
    <mergeCell ref="T160:U160"/>
    <mergeCell ref="D161:F161"/>
    <mergeCell ref="H161:N161"/>
    <mergeCell ref="O161:P161"/>
    <mergeCell ref="Q161:R161"/>
    <mergeCell ref="T161:U161"/>
    <mergeCell ref="D162:F162"/>
    <mergeCell ref="H162:N162"/>
    <mergeCell ref="O162:P162"/>
    <mergeCell ref="Q162:R162"/>
    <mergeCell ref="T162:U162"/>
    <mergeCell ref="D163:F163"/>
    <mergeCell ref="H163:N163"/>
    <mergeCell ref="O163:P163"/>
    <mergeCell ref="Q163:R163"/>
    <mergeCell ref="T163:U163"/>
    <mergeCell ref="D164:F164"/>
    <mergeCell ref="H164:N164"/>
    <mergeCell ref="O164:P164"/>
    <mergeCell ref="Q164:R164"/>
    <mergeCell ref="T164:U164"/>
    <mergeCell ref="D165:F165"/>
    <mergeCell ref="H165:N165"/>
    <mergeCell ref="O165:P165"/>
    <mergeCell ref="Q165:R165"/>
    <mergeCell ref="T165:U165"/>
    <mergeCell ref="D166:F166"/>
    <mergeCell ref="H166:N166"/>
    <mergeCell ref="O166:P166"/>
    <mergeCell ref="Q166:R166"/>
    <mergeCell ref="T166:U166"/>
    <mergeCell ref="D167:F167"/>
    <mergeCell ref="H167:N167"/>
    <mergeCell ref="O167:P167"/>
    <mergeCell ref="Q167:R167"/>
    <mergeCell ref="T167:U167"/>
    <mergeCell ref="D168:F168"/>
    <mergeCell ref="H168:N168"/>
    <mergeCell ref="O168:P168"/>
    <mergeCell ref="Q168:R168"/>
    <mergeCell ref="T168:U168"/>
    <mergeCell ref="D169:F169"/>
    <mergeCell ref="H169:N169"/>
    <mergeCell ref="O169:P169"/>
    <mergeCell ref="Q169:R169"/>
    <mergeCell ref="T169:U169"/>
    <mergeCell ref="D170:F170"/>
    <mergeCell ref="H170:N170"/>
    <mergeCell ref="O170:P170"/>
    <mergeCell ref="Q170:R170"/>
    <mergeCell ref="T170:U170"/>
    <mergeCell ref="D171:F171"/>
    <mergeCell ref="H171:N171"/>
    <mergeCell ref="O171:P171"/>
    <mergeCell ref="Q171:R171"/>
    <mergeCell ref="T171:U171"/>
    <mergeCell ref="D172:F172"/>
    <mergeCell ref="H172:N172"/>
    <mergeCell ref="O172:P172"/>
    <mergeCell ref="Q172:R172"/>
    <mergeCell ref="T172:U172"/>
    <mergeCell ref="B174:M174"/>
    <mergeCell ref="T180:U180"/>
    <mergeCell ref="T181:U181"/>
    <mergeCell ref="B194:G194"/>
    <mergeCell ref="H194:U194"/>
    <mergeCell ref="B195:G195"/>
    <mergeCell ref="H195:U195"/>
    <mergeCell ref="B180:D180"/>
    <mergeCell ref="L180:M180"/>
    <mergeCell ref="B181:D181"/>
    <mergeCell ref="L181:M181"/>
    <mergeCell ref="D173:F173"/>
    <mergeCell ref="H173:N173"/>
    <mergeCell ref="O173:P173"/>
    <mergeCell ref="Q173:R173"/>
    <mergeCell ref="T173:U173"/>
    <mergeCell ref="Q174:R174"/>
    <mergeCell ref="T174:U174"/>
    <mergeCell ref="B177:D178"/>
    <mergeCell ref="E177:F177"/>
    <mergeCell ref="G178:I178"/>
    <mergeCell ref="J178:K178"/>
    <mergeCell ref="L177:M178"/>
    <mergeCell ref="N177:O177"/>
    <mergeCell ref="P178:Q178"/>
    <mergeCell ref="R178:S178"/>
    <mergeCell ref="T177:U177"/>
    <mergeCell ref="T178:U178"/>
    <mergeCell ref="G177:K177"/>
    <mergeCell ref="P177:S177"/>
    <mergeCell ref="B189:U189"/>
    <mergeCell ref="B190:U190"/>
    <mergeCell ref="B191:U191"/>
    <mergeCell ref="N183:O183"/>
    <mergeCell ref="G182:I182"/>
    <mergeCell ref="J182:K182"/>
    <mergeCell ref="R182:S182"/>
    <mergeCell ref="T182:U182"/>
    <mergeCell ref="P183:S183"/>
    <mergeCell ref="T183:U183"/>
    <mergeCell ref="R179:S179"/>
    <mergeCell ref="R180:S180"/>
    <mergeCell ref="R181:S181"/>
    <mergeCell ref="T179:U179"/>
    <mergeCell ref="B179:D179"/>
    <mergeCell ref="L179:M179"/>
    <mergeCell ref="G179:I179"/>
    <mergeCell ref="G180:I180"/>
    <mergeCell ref="G181:I181"/>
    <mergeCell ref="J179:K179"/>
    <mergeCell ref="J180:K180"/>
    <mergeCell ref="J181:K181"/>
    <mergeCell ref="V201:AA201"/>
    <mergeCell ref="D130:F130"/>
    <mergeCell ref="H130:N130"/>
    <mergeCell ref="O130:P130"/>
    <mergeCell ref="Q130:R130"/>
    <mergeCell ref="T130:U130"/>
    <mergeCell ref="Y130:AA130"/>
    <mergeCell ref="AC130:AI130"/>
    <mergeCell ref="D132:F132"/>
    <mergeCell ref="H132:N132"/>
    <mergeCell ref="O132:P132"/>
    <mergeCell ref="Q132:R132"/>
    <mergeCell ref="T132:U132"/>
    <mergeCell ref="Y132:AA132"/>
    <mergeCell ref="AC132:AI132"/>
    <mergeCell ref="D131:F131"/>
    <mergeCell ref="H131:N131"/>
    <mergeCell ref="O131:P131"/>
    <mergeCell ref="Q131:R131"/>
    <mergeCell ref="T131:U131"/>
    <mergeCell ref="Y131:AA131"/>
    <mergeCell ref="AC131:AI131"/>
    <mergeCell ref="J200:W200"/>
    <mergeCell ref="P179:Q179"/>
    <mergeCell ref="P180:Q180"/>
    <mergeCell ref="P181:Q181"/>
    <mergeCell ref="P182:Q182"/>
    <mergeCell ref="B196:G196"/>
    <mergeCell ref="H196:U196"/>
    <mergeCell ref="B193:U193"/>
    <mergeCell ref="B182:D182"/>
    <mergeCell ref="L182:M182"/>
  </mergeCells>
  <phoneticPr fontId="1"/>
  <conditionalFormatting sqref="H195">
    <cfRule type="expression" dxfId="30" priority="35" stopIfTrue="1">
      <formula>$N$183&lt;150</formula>
    </cfRule>
    <cfRule type="expression" dxfId="29" priority="36" stopIfTrue="1">
      <formula>$N$183&gt;=150</formula>
    </cfRule>
  </conditionalFormatting>
  <conditionalFormatting sqref="N182">
    <cfRule type="cellIs" dxfId="28" priority="27" operator="lessThan">
      <formula>38</formula>
    </cfRule>
    <cfRule type="cellIs" dxfId="27" priority="29" stopIfTrue="1" operator="between">
      <formula>0.1</formula>
      <formula>37.9</formula>
    </cfRule>
  </conditionalFormatting>
  <conditionalFormatting sqref="N183:O183">
    <cfRule type="cellIs" dxfId="26" priority="28" operator="lessThan">
      <formula>120</formula>
    </cfRule>
  </conditionalFormatting>
  <conditionalFormatting sqref="P183">
    <cfRule type="cellIs" dxfId="25" priority="15" operator="lessThan">
      <formula>120</formula>
    </cfRule>
  </conditionalFormatting>
  <conditionalFormatting sqref="J200">
    <cfRule type="expression" dxfId="24" priority="13" stopIfTrue="1">
      <formula>$N$183&lt;150</formula>
    </cfRule>
    <cfRule type="expression" dxfId="23" priority="14" stopIfTrue="1">
      <formula>$N$183&gt;=150</formula>
    </cfRule>
  </conditionalFormatting>
  <conditionalFormatting sqref="H196">
    <cfRule type="expression" dxfId="22" priority="11" stopIfTrue="1">
      <formula>$P$183&lt;150</formula>
    </cfRule>
    <cfRule type="expression" dxfId="21" priority="12" stopIfTrue="1">
      <formula>$P$183&gt;=150</formula>
    </cfRule>
  </conditionalFormatting>
  <conditionalFormatting sqref="E179">
    <cfRule type="cellIs" dxfId="20" priority="10" operator="lessThan">
      <formula>8</formula>
    </cfRule>
  </conditionalFormatting>
  <conditionalFormatting sqref="N179">
    <cfRule type="cellIs" dxfId="19" priority="8" operator="lessThan">
      <formula>3</formula>
    </cfRule>
  </conditionalFormatting>
  <conditionalFormatting sqref="E180">
    <cfRule type="cellIs" dxfId="18" priority="5" operator="lessThan">
      <formula>4</formula>
    </cfRule>
  </conditionalFormatting>
  <conditionalFormatting sqref="E181">
    <cfRule type="cellIs" dxfId="17" priority="4" operator="lessThan">
      <formula>7</formula>
    </cfRule>
  </conditionalFormatting>
  <conditionalFormatting sqref="E182">
    <cfRule type="cellIs" dxfId="16" priority="3" operator="lessThan">
      <formula>6</formula>
    </cfRule>
  </conditionalFormatting>
  <conditionalFormatting sqref="N181">
    <cfRule type="cellIs" dxfId="15" priority="2" operator="lessThan">
      <formula>4</formula>
    </cfRule>
  </conditionalFormatting>
  <conditionalFormatting sqref="N180">
    <cfRule type="cellIs" dxfId="14" priority="1" operator="lessThan">
      <formula>6</formula>
    </cfRule>
  </conditionalFormatting>
  <dataValidations count="3">
    <dataValidation type="list" allowBlank="1" showInputMessage="1" showErrorMessage="1" sqref="G26:G173" xr:uid="{00000000-0002-0000-0000-000000000000}">
      <formula1>$X$5:$X$6</formula1>
    </dataValidation>
    <dataValidation type="list" allowBlank="1" showInputMessage="1" showErrorMessage="1" sqref="D26:F173" xr:uid="{00000000-0002-0000-0000-000001000000}">
      <formula1>$W$5:$W$11</formula1>
    </dataValidation>
    <dataValidation type="list" errorStyle="information" imeMode="on" allowBlank="1" showInputMessage="1" showErrorMessage="1" errorTitle="入力リスト以外の選択" error="入力リスト以外の指導者を入力しようとしていますが、これでよろしければエンターキーを押して下さい。" sqref="O26:P173" xr:uid="{00000000-0002-0000-0000-000002000000}">
      <formula1>$Y$5:$Y$12</formula1>
    </dataValidation>
  </dataValidations>
  <printOptions horizontalCentered="1" verticalCentered="1"/>
  <pageMargins left="0.70866141732283472" right="0.70866141732283472" top="0.74803149606299213" bottom="0.74803149606299213" header="0.31496062992125984" footer="0.31496062992125984"/>
  <pageSetup paperSize="9" scale="87" orientation="portrait" horizontalDpi="300" verticalDpi="300" r:id="rId1"/>
  <headerFooter alignWithMargins="0"/>
  <rowBreaks count="3" manualBreakCount="3">
    <brk id="50" min="1" max="35" man="1"/>
    <brk id="100" min="1" max="35" man="1"/>
    <brk id="159" min="1" max="35" man="1"/>
  </rowBreaks>
  <colBreaks count="1" manualBreakCount="1">
    <brk id="21"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sheetPr>
  <dimension ref="A1:AM210"/>
  <sheetViews>
    <sheetView tabSelected="1" view="pageBreakPreview" topLeftCell="A13" zoomScaleNormal="100" zoomScaleSheetLayoutView="100" workbookViewId="0">
      <selection activeCell="Z17" sqref="Z17"/>
    </sheetView>
  </sheetViews>
  <sheetFormatPr defaultColWidth="9" defaultRowHeight="12"/>
  <cols>
    <col min="1" max="1" width="2.33203125" style="2" customWidth="1"/>
    <col min="2" max="2" width="4.6640625" style="1" customWidth="1"/>
    <col min="3" max="5" width="3.33203125" style="1" customWidth="1"/>
    <col min="6" max="6" width="5" style="1" customWidth="1"/>
    <col min="7" max="8" width="4.44140625" style="1" bestFit="1" customWidth="1"/>
    <col min="9" max="9" width="3.33203125" style="1" customWidth="1"/>
    <col min="10" max="10" width="5.44140625" style="1" bestFit="1" customWidth="1"/>
    <col min="11" max="11" width="4.77734375" style="1" customWidth="1"/>
    <col min="12" max="12" width="5.6640625" style="1" customWidth="1"/>
    <col min="13" max="13" width="7.33203125" style="1" customWidth="1"/>
    <col min="14" max="14" width="6.6640625" style="1" customWidth="1"/>
    <col min="15" max="15" width="7.109375" style="1" customWidth="1"/>
    <col min="16" max="17" width="4.44140625" style="1" bestFit="1" customWidth="1"/>
    <col min="18" max="18" width="6.33203125" style="1" customWidth="1"/>
    <col min="19" max="19" width="7.33203125" style="1" customWidth="1"/>
    <col min="20" max="20" width="4" style="1" customWidth="1"/>
    <col min="21" max="21" width="11.21875" style="1" customWidth="1"/>
    <col min="22" max="22" width="5" style="1" customWidth="1"/>
    <col min="23" max="23" width="5.44140625" style="1" bestFit="1" customWidth="1"/>
    <col min="24" max="24" width="7.44140625" style="1" customWidth="1"/>
    <col min="25" max="25" width="6" style="17" customWidth="1"/>
    <col min="26" max="26" width="7.6640625" style="17" customWidth="1"/>
    <col min="27" max="27" width="11.109375" style="17" customWidth="1"/>
    <col min="28" max="30" width="2.6640625" style="1" customWidth="1"/>
    <col min="31" max="31" width="5.6640625" style="1" customWidth="1"/>
    <col min="32" max="38" width="7.6640625" style="1" customWidth="1"/>
    <col min="39" max="40" width="4.6640625" style="1" customWidth="1"/>
    <col min="41" max="16384" width="9" style="1"/>
  </cols>
  <sheetData>
    <row r="1" spans="1:28" ht="24" customHeight="1">
      <c r="C1" s="16" t="s">
        <v>82</v>
      </c>
      <c r="D1" s="16"/>
      <c r="E1" s="16"/>
    </row>
    <row r="2" spans="1:28">
      <c r="B2" s="1" t="s">
        <v>81</v>
      </c>
    </row>
    <row r="3" spans="1:28" ht="16.2">
      <c r="B3" s="209" t="s">
        <v>441</v>
      </c>
      <c r="C3" s="209"/>
      <c r="D3" s="209"/>
      <c r="E3" s="209"/>
      <c r="F3" s="209"/>
      <c r="G3" s="209"/>
      <c r="H3" s="209"/>
      <c r="I3" s="209"/>
      <c r="J3" s="209"/>
      <c r="K3" s="209"/>
      <c r="L3" s="209"/>
      <c r="M3" s="209"/>
      <c r="N3" s="209"/>
      <c r="O3" s="209"/>
      <c r="P3" s="209"/>
      <c r="Q3" s="209"/>
      <c r="R3" s="209"/>
      <c r="S3" s="209"/>
      <c r="T3" s="209"/>
      <c r="U3" s="209"/>
      <c r="V3" s="209"/>
      <c r="W3" s="209"/>
    </row>
    <row r="4" spans="1:28" ht="16.2">
      <c r="B4" s="210" t="s">
        <v>40</v>
      </c>
      <c r="C4" s="210"/>
      <c r="D4" s="210"/>
      <c r="E4" s="210"/>
      <c r="F4" s="210"/>
      <c r="G4" s="210"/>
      <c r="H4" s="210"/>
      <c r="I4" s="210"/>
      <c r="J4" s="210"/>
      <c r="K4" s="210"/>
      <c r="L4" s="210"/>
      <c r="M4" s="210"/>
      <c r="N4" s="210"/>
      <c r="O4" s="210"/>
      <c r="P4" s="210"/>
      <c r="Q4" s="210"/>
      <c r="R4" s="210"/>
      <c r="S4" s="210"/>
      <c r="T4" s="210"/>
      <c r="U4" s="210"/>
      <c r="V4" s="210"/>
      <c r="W4" s="210"/>
      <c r="Y4" s="18" t="s">
        <v>8</v>
      </c>
      <c r="Z4" s="18" t="s">
        <v>17</v>
      </c>
      <c r="AA4" s="18" t="s">
        <v>10</v>
      </c>
      <c r="AB4" s="17" t="s">
        <v>128</v>
      </c>
    </row>
    <row r="5" spans="1:28" ht="12" customHeight="1">
      <c r="B5" s="114"/>
      <c r="C5" s="114"/>
      <c r="D5" s="114"/>
      <c r="E5" s="114"/>
      <c r="F5" s="114"/>
      <c r="G5" s="114"/>
      <c r="H5" s="114"/>
      <c r="I5" s="114"/>
      <c r="J5" s="114"/>
      <c r="K5" s="114"/>
      <c r="L5" s="114"/>
      <c r="M5" s="114"/>
      <c r="N5" s="114"/>
      <c r="O5" s="114"/>
      <c r="P5" s="114"/>
      <c r="Q5" s="114"/>
      <c r="R5" s="114"/>
      <c r="S5" s="114"/>
      <c r="T5" s="114"/>
      <c r="U5" s="114"/>
      <c r="V5" s="114"/>
      <c r="W5" s="114"/>
      <c r="Y5" s="18" t="s">
        <v>27</v>
      </c>
      <c r="Z5" s="18" t="s">
        <v>28</v>
      </c>
      <c r="AA5" s="19"/>
      <c r="AB5" s="17" t="s">
        <v>129</v>
      </c>
    </row>
    <row r="6" spans="1:28" ht="15" customHeight="1">
      <c r="L6" s="1" t="s">
        <v>0</v>
      </c>
      <c r="O6" s="207"/>
      <c r="P6" s="207"/>
      <c r="Q6" s="207"/>
      <c r="R6" s="207"/>
      <c r="S6" s="207"/>
      <c r="T6" s="8"/>
      <c r="U6" s="8"/>
      <c r="V6" s="8"/>
      <c r="W6" s="8"/>
      <c r="Y6" s="18" t="s">
        <v>29</v>
      </c>
      <c r="Z6" s="20" t="s">
        <v>30</v>
      </c>
      <c r="AA6" s="19" t="s">
        <v>79</v>
      </c>
      <c r="AB6" s="17" t="s">
        <v>130</v>
      </c>
    </row>
    <row r="7" spans="1:28" ht="15" customHeight="1">
      <c r="L7" s="1" t="s">
        <v>1</v>
      </c>
      <c r="O7" s="208"/>
      <c r="P7" s="208"/>
      <c r="Q7" s="208"/>
      <c r="R7" s="208"/>
      <c r="S7" s="208"/>
      <c r="T7" s="8"/>
      <c r="U7" s="119"/>
      <c r="V7" s="8"/>
      <c r="W7" s="9"/>
      <c r="Y7" s="18" t="s">
        <v>31</v>
      </c>
      <c r="Z7" s="18"/>
      <c r="AA7" s="19" t="s">
        <v>80</v>
      </c>
      <c r="AB7" s="17" t="s">
        <v>131</v>
      </c>
    </row>
    <row r="8" spans="1:28" ht="15" customHeight="1">
      <c r="L8" s="10" t="s">
        <v>83</v>
      </c>
      <c r="O8" s="208"/>
      <c r="P8" s="208"/>
      <c r="Q8" s="208"/>
      <c r="R8" s="208"/>
      <c r="S8" s="208"/>
      <c r="T8" s="8"/>
      <c r="U8" s="8"/>
      <c r="V8" s="8"/>
      <c r="W8" s="8"/>
      <c r="Y8" s="18" t="s">
        <v>32</v>
      </c>
      <c r="Z8" s="18"/>
      <c r="AA8" s="19" t="s">
        <v>18</v>
      </c>
      <c r="AB8" s="17" t="s">
        <v>132</v>
      </c>
    </row>
    <row r="9" spans="1:28" ht="15" customHeight="1">
      <c r="L9" s="10" t="s">
        <v>78</v>
      </c>
      <c r="O9" s="208"/>
      <c r="P9" s="208"/>
      <c r="Q9" s="208"/>
      <c r="R9" s="208"/>
      <c r="S9" s="208"/>
      <c r="T9" s="8"/>
      <c r="U9" s="8"/>
      <c r="V9" s="8"/>
      <c r="W9" s="8"/>
      <c r="Y9" s="18" t="s">
        <v>33</v>
      </c>
      <c r="Z9" s="18"/>
      <c r="AA9" s="19" t="s">
        <v>19</v>
      </c>
      <c r="AB9" s="17" t="s">
        <v>133</v>
      </c>
    </row>
    <row r="10" spans="1:28" ht="15" customHeight="1">
      <c r="L10" s="1" t="s">
        <v>2</v>
      </c>
      <c r="O10" s="208"/>
      <c r="P10" s="208"/>
      <c r="Q10" s="208"/>
      <c r="R10" s="208"/>
      <c r="S10" s="208"/>
      <c r="T10" s="8"/>
      <c r="U10" s="8"/>
      <c r="V10" s="8"/>
      <c r="W10" s="8"/>
      <c r="Y10" s="18" t="s">
        <v>34</v>
      </c>
      <c r="Z10" s="18"/>
      <c r="AA10" s="19" t="s">
        <v>68</v>
      </c>
    </row>
    <row r="11" spans="1:28" ht="9.75" customHeight="1">
      <c r="Y11" s="18" t="s">
        <v>35</v>
      </c>
      <c r="Z11" s="18"/>
      <c r="AA11" s="19" t="s">
        <v>20</v>
      </c>
    </row>
    <row r="12" spans="1:28">
      <c r="B12" s="1" t="s">
        <v>64</v>
      </c>
      <c r="Y12" s="18"/>
      <c r="AA12" s="19" t="s">
        <v>21</v>
      </c>
    </row>
    <row r="13" spans="1:28">
      <c r="B13" s="1" t="s">
        <v>41</v>
      </c>
      <c r="Y13" s="18"/>
    </row>
    <row r="14" spans="1:28" ht="13.5" customHeight="1">
      <c r="B14" s="128" t="s">
        <v>6</v>
      </c>
      <c r="C14" s="128" t="s">
        <v>7</v>
      </c>
      <c r="D14" s="128" t="s">
        <v>69</v>
      </c>
      <c r="E14" s="128" t="s">
        <v>70</v>
      </c>
      <c r="F14" s="128" t="s">
        <v>8</v>
      </c>
      <c r="G14" s="128"/>
      <c r="H14" s="128"/>
      <c r="I14" s="128" t="s">
        <v>13</v>
      </c>
      <c r="J14" s="128"/>
      <c r="K14" s="128"/>
      <c r="L14" s="128"/>
      <c r="M14" s="128"/>
      <c r="N14" s="128"/>
      <c r="O14" s="128"/>
      <c r="P14" s="128"/>
      <c r="Q14" s="128" t="s">
        <v>9</v>
      </c>
      <c r="R14" s="128"/>
      <c r="S14" s="206" t="s">
        <v>97</v>
      </c>
      <c r="T14" s="206"/>
      <c r="U14" s="206"/>
      <c r="V14" s="128" t="s">
        <v>11</v>
      </c>
      <c r="W14" s="128"/>
      <c r="Y14" s="18"/>
    </row>
    <row r="15" spans="1:28" s="17" customFormat="1" ht="13.5" customHeight="1">
      <c r="A15" s="18"/>
      <c r="B15" s="128"/>
      <c r="C15" s="128"/>
      <c r="D15" s="128"/>
      <c r="E15" s="128"/>
      <c r="F15" s="128"/>
      <c r="G15" s="128"/>
      <c r="H15" s="128"/>
      <c r="I15" s="128"/>
      <c r="J15" s="128"/>
      <c r="K15" s="128"/>
      <c r="L15" s="128"/>
      <c r="M15" s="128"/>
      <c r="N15" s="128"/>
      <c r="O15" s="128"/>
      <c r="P15" s="128"/>
      <c r="Q15" s="128"/>
      <c r="R15" s="128"/>
      <c r="S15" s="128" t="s">
        <v>79</v>
      </c>
      <c r="T15" s="128"/>
      <c r="U15" s="110" t="s">
        <v>84</v>
      </c>
      <c r="V15" s="128"/>
      <c r="W15" s="128"/>
      <c r="Y15" s="27"/>
      <c r="Z15" s="22"/>
      <c r="AA15" s="22"/>
    </row>
    <row r="16" spans="1:28" ht="15" customHeight="1">
      <c r="B16" s="3"/>
      <c r="C16" s="3"/>
      <c r="D16" s="113"/>
      <c r="E16" s="113"/>
      <c r="F16" s="132"/>
      <c r="G16" s="132"/>
      <c r="H16" s="132"/>
      <c r="I16" s="109"/>
      <c r="J16" s="126"/>
      <c r="K16" s="126" t="s">
        <v>233</v>
      </c>
      <c r="L16" s="126" t="s">
        <v>233</v>
      </c>
      <c r="M16" s="126" t="s">
        <v>233</v>
      </c>
      <c r="N16" s="126" t="s">
        <v>233</v>
      </c>
      <c r="O16" s="126" t="s">
        <v>233</v>
      </c>
      <c r="P16" s="221" t="s">
        <v>233</v>
      </c>
      <c r="Q16" s="128"/>
      <c r="R16" s="128"/>
      <c r="S16" s="205"/>
      <c r="T16" s="205"/>
      <c r="U16" s="113"/>
      <c r="V16" s="131"/>
      <c r="W16" s="131"/>
      <c r="Y16" s="28"/>
      <c r="Z16" s="23">
        <f>SUM(S16,U16)</f>
        <v>0</v>
      </c>
      <c r="AA16" s="22"/>
    </row>
    <row r="17" spans="2:39" ht="15" customHeight="1">
      <c r="B17" s="4"/>
      <c r="C17" s="4"/>
      <c r="D17" s="113"/>
      <c r="E17" s="113"/>
      <c r="F17" s="132"/>
      <c r="G17" s="132"/>
      <c r="H17" s="132"/>
      <c r="I17" s="109"/>
      <c r="J17" s="126"/>
      <c r="K17" s="126"/>
      <c r="L17" s="126"/>
      <c r="M17" s="126"/>
      <c r="N17" s="126"/>
      <c r="O17" s="126"/>
      <c r="P17" s="127"/>
      <c r="Q17" s="128"/>
      <c r="R17" s="128"/>
      <c r="S17" s="205"/>
      <c r="T17" s="205"/>
      <c r="U17" s="113"/>
      <c r="V17" s="131"/>
      <c r="W17" s="131"/>
      <c r="Y17" s="28"/>
      <c r="Z17" s="23">
        <f t="shared" ref="Z17:Z80" si="0">SUM(S17,U17)</f>
        <v>0</v>
      </c>
      <c r="AA17" s="22"/>
    </row>
    <row r="18" spans="2:39" ht="15" customHeight="1">
      <c r="B18" s="4"/>
      <c r="C18" s="4"/>
      <c r="D18" s="113"/>
      <c r="E18" s="113"/>
      <c r="F18" s="132"/>
      <c r="G18" s="132"/>
      <c r="H18" s="132"/>
      <c r="I18" s="109"/>
      <c r="J18" s="126"/>
      <c r="K18" s="126"/>
      <c r="L18" s="126"/>
      <c r="M18" s="126"/>
      <c r="N18" s="126"/>
      <c r="O18" s="126"/>
      <c r="P18" s="127"/>
      <c r="Q18" s="128"/>
      <c r="R18" s="128"/>
      <c r="S18" s="205"/>
      <c r="T18" s="205"/>
      <c r="U18" s="113"/>
      <c r="V18" s="131"/>
      <c r="W18" s="131"/>
      <c r="Y18" s="28"/>
      <c r="Z18" s="23">
        <f t="shared" si="0"/>
        <v>0</v>
      </c>
      <c r="AA18" s="22"/>
    </row>
    <row r="19" spans="2:39" ht="15" customHeight="1">
      <c r="B19" s="4"/>
      <c r="C19" s="4"/>
      <c r="D19" s="113"/>
      <c r="E19" s="113"/>
      <c r="F19" s="132"/>
      <c r="G19" s="132"/>
      <c r="H19" s="132"/>
      <c r="I19" s="109"/>
      <c r="J19" s="126"/>
      <c r="K19" s="126"/>
      <c r="L19" s="126"/>
      <c r="M19" s="126"/>
      <c r="N19" s="126"/>
      <c r="O19" s="126"/>
      <c r="P19" s="127"/>
      <c r="Q19" s="128"/>
      <c r="R19" s="128"/>
      <c r="S19" s="205"/>
      <c r="T19" s="205"/>
      <c r="U19" s="113"/>
      <c r="V19" s="131"/>
      <c r="W19" s="131"/>
      <c r="Y19" s="28"/>
      <c r="Z19" s="23">
        <f t="shared" si="0"/>
        <v>0</v>
      </c>
      <c r="AA19" s="22"/>
    </row>
    <row r="20" spans="2:39" ht="15" customHeight="1">
      <c r="B20" s="4"/>
      <c r="C20" s="4"/>
      <c r="D20" s="113"/>
      <c r="E20" s="113"/>
      <c r="F20" s="132"/>
      <c r="G20" s="132"/>
      <c r="H20" s="132"/>
      <c r="I20" s="109"/>
      <c r="J20" s="126"/>
      <c r="K20" s="126"/>
      <c r="L20" s="126"/>
      <c r="M20" s="126"/>
      <c r="N20" s="126"/>
      <c r="O20" s="126"/>
      <c r="P20" s="127"/>
      <c r="Q20" s="128"/>
      <c r="R20" s="128"/>
      <c r="S20" s="205"/>
      <c r="T20" s="205"/>
      <c r="U20" s="113"/>
      <c r="V20" s="131"/>
      <c r="W20" s="131"/>
      <c r="Y20" s="28"/>
      <c r="Z20" s="23">
        <f t="shared" si="0"/>
        <v>0</v>
      </c>
      <c r="AA20" s="22"/>
    </row>
    <row r="21" spans="2:39" ht="15" customHeight="1">
      <c r="B21" s="4"/>
      <c r="C21" s="4"/>
      <c r="D21" s="113"/>
      <c r="E21" s="113"/>
      <c r="F21" s="132"/>
      <c r="G21" s="132"/>
      <c r="H21" s="132"/>
      <c r="I21" s="109"/>
      <c r="J21" s="126"/>
      <c r="K21" s="126"/>
      <c r="L21" s="126"/>
      <c r="M21" s="126"/>
      <c r="N21" s="126"/>
      <c r="O21" s="126"/>
      <c r="P21" s="127"/>
      <c r="Q21" s="128"/>
      <c r="R21" s="128"/>
      <c r="S21" s="205"/>
      <c r="T21" s="205"/>
      <c r="U21" s="113"/>
      <c r="V21" s="131"/>
      <c r="W21" s="131"/>
      <c r="Y21" s="28"/>
      <c r="Z21" s="23">
        <f t="shared" si="0"/>
        <v>0</v>
      </c>
      <c r="AA21" s="22"/>
    </row>
    <row r="22" spans="2:39" ht="15" customHeight="1">
      <c r="B22" s="4"/>
      <c r="C22" s="4"/>
      <c r="D22" s="113"/>
      <c r="E22" s="113"/>
      <c r="F22" s="132"/>
      <c r="G22" s="132"/>
      <c r="H22" s="132"/>
      <c r="I22" s="109"/>
      <c r="J22" s="126"/>
      <c r="K22" s="126"/>
      <c r="L22" s="126"/>
      <c r="M22" s="126"/>
      <c r="N22" s="126"/>
      <c r="O22" s="126"/>
      <c r="P22" s="127"/>
      <c r="Q22" s="128"/>
      <c r="R22" s="128"/>
      <c r="S22" s="205"/>
      <c r="T22" s="205"/>
      <c r="U22" s="113"/>
      <c r="V22" s="131"/>
      <c r="W22" s="131"/>
      <c r="Y22" s="28"/>
      <c r="Z22" s="23">
        <f t="shared" si="0"/>
        <v>0</v>
      </c>
      <c r="AA22" s="22"/>
    </row>
    <row r="23" spans="2:39" ht="15" customHeight="1">
      <c r="B23" s="4"/>
      <c r="C23" s="4"/>
      <c r="D23" s="113"/>
      <c r="E23" s="113"/>
      <c r="F23" s="132"/>
      <c r="G23" s="132"/>
      <c r="H23" s="132"/>
      <c r="I23" s="109"/>
      <c r="J23" s="126"/>
      <c r="K23" s="126"/>
      <c r="L23" s="126"/>
      <c r="M23" s="126"/>
      <c r="N23" s="126"/>
      <c r="O23" s="126"/>
      <c r="P23" s="127"/>
      <c r="Q23" s="128"/>
      <c r="R23" s="128"/>
      <c r="S23" s="205"/>
      <c r="T23" s="205"/>
      <c r="U23" s="113"/>
      <c r="V23" s="131"/>
      <c r="W23" s="131"/>
      <c r="Y23" s="28"/>
      <c r="Z23" s="23">
        <f t="shared" si="0"/>
        <v>0</v>
      </c>
      <c r="AA23" s="22"/>
    </row>
    <row r="24" spans="2:39" ht="15" customHeight="1">
      <c r="B24" s="4"/>
      <c r="C24" s="4"/>
      <c r="D24" s="113"/>
      <c r="E24" s="113"/>
      <c r="F24" s="132"/>
      <c r="G24" s="132"/>
      <c r="H24" s="132"/>
      <c r="I24" s="109"/>
      <c r="J24" s="126"/>
      <c r="K24" s="126"/>
      <c r="L24" s="126"/>
      <c r="M24" s="126"/>
      <c r="N24" s="126"/>
      <c r="O24" s="126"/>
      <c r="P24" s="127"/>
      <c r="Q24" s="128"/>
      <c r="R24" s="128"/>
      <c r="S24" s="205"/>
      <c r="T24" s="205"/>
      <c r="U24" s="113"/>
      <c r="V24" s="131"/>
      <c r="W24" s="131"/>
      <c r="Y24" s="28"/>
      <c r="Z24" s="23">
        <f t="shared" si="0"/>
        <v>0</v>
      </c>
      <c r="AA24" s="22"/>
    </row>
    <row r="25" spans="2:39" ht="15" customHeight="1">
      <c r="B25" s="4"/>
      <c r="C25" s="4"/>
      <c r="D25" s="113"/>
      <c r="E25" s="113"/>
      <c r="F25" s="132"/>
      <c r="G25" s="132"/>
      <c r="H25" s="132"/>
      <c r="I25" s="109"/>
      <c r="J25" s="126"/>
      <c r="K25" s="126"/>
      <c r="L25" s="126"/>
      <c r="M25" s="126"/>
      <c r="N25" s="126"/>
      <c r="O25" s="126"/>
      <c r="P25" s="127"/>
      <c r="Q25" s="128"/>
      <c r="R25" s="128"/>
      <c r="S25" s="205"/>
      <c r="T25" s="205"/>
      <c r="U25" s="113"/>
      <c r="V25" s="131"/>
      <c r="W25" s="131"/>
      <c r="Y25" s="28"/>
      <c r="Z25" s="23">
        <f t="shared" si="0"/>
        <v>0</v>
      </c>
      <c r="AA25" s="22"/>
    </row>
    <row r="26" spans="2:39" ht="15" customHeight="1">
      <c r="B26" s="4"/>
      <c r="C26" s="4"/>
      <c r="D26" s="113"/>
      <c r="E26" s="113"/>
      <c r="F26" s="132"/>
      <c r="G26" s="132"/>
      <c r="H26" s="132"/>
      <c r="I26" s="109"/>
      <c r="J26" s="126"/>
      <c r="K26" s="126"/>
      <c r="L26" s="126"/>
      <c r="M26" s="126"/>
      <c r="N26" s="126"/>
      <c r="O26" s="126"/>
      <c r="P26" s="127"/>
      <c r="Q26" s="128"/>
      <c r="R26" s="128"/>
      <c r="S26" s="205"/>
      <c r="T26" s="205"/>
      <c r="U26" s="113"/>
      <c r="V26" s="131"/>
      <c r="W26" s="131"/>
      <c r="Y26" s="28"/>
      <c r="Z26" s="23">
        <f t="shared" si="0"/>
        <v>0</v>
      </c>
      <c r="AA26" s="22"/>
    </row>
    <row r="27" spans="2:39" ht="15" customHeight="1">
      <c r="B27" s="4"/>
      <c r="C27" s="4"/>
      <c r="D27" s="113"/>
      <c r="E27" s="113"/>
      <c r="F27" s="132"/>
      <c r="G27" s="132"/>
      <c r="H27" s="132"/>
      <c r="I27" s="109"/>
      <c r="J27" s="126"/>
      <c r="K27" s="126"/>
      <c r="L27" s="126"/>
      <c r="M27" s="126"/>
      <c r="N27" s="126"/>
      <c r="O27" s="126"/>
      <c r="P27" s="127"/>
      <c r="Q27" s="128"/>
      <c r="R27" s="128"/>
      <c r="S27" s="205"/>
      <c r="T27" s="205"/>
      <c r="U27" s="113"/>
      <c r="V27" s="131"/>
      <c r="W27" s="131"/>
      <c r="Y27" s="28"/>
      <c r="Z27" s="23">
        <f t="shared" si="0"/>
        <v>0</v>
      </c>
      <c r="AA27" s="22"/>
    </row>
    <row r="28" spans="2:39" ht="15" customHeight="1">
      <c r="B28" s="4"/>
      <c r="C28" s="4"/>
      <c r="D28" s="113"/>
      <c r="E28" s="113"/>
      <c r="F28" s="132"/>
      <c r="G28" s="132"/>
      <c r="H28" s="132"/>
      <c r="I28" s="109"/>
      <c r="J28" s="126"/>
      <c r="K28" s="126"/>
      <c r="L28" s="126"/>
      <c r="M28" s="126"/>
      <c r="N28" s="126"/>
      <c r="O28" s="126"/>
      <c r="P28" s="127"/>
      <c r="Q28" s="128"/>
      <c r="R28" s="128"/>
      <c r="S28" s="205"/>
      <c r="T28" s="205"/>
      <c r="U28" s="113"/>
      <c r="V28" s="131"/>
      <c r="W28" s="131"/>
      <c r="Y28" s="28"/>
      <c r="Z28" s="23">
        <f t="shared" si="0"/>
        <v>0</v>
      </c>
      <c r="AA28" s="22"/>
      <c r="AB28" s="89"/>
      <c r="AC28" s="90"/>
      <c r="AD28" s="10"/>
      <c r="AE28" s="10"/>
      <c r="AH28" s="91"/>
    </row>
    <row r="29" spans="2:39" ht="15" customHeight="1">
      <c r="B29" s="4"/>
      <c r="C29" s="4"/>
      <c r="D29" s="113"/>
      <c r="E29" s="113"/>
      <c r="F29" s="132"/>
      <c r="G29" s="132"/>
      <c r="H29" s="132"/>
      <c r="I29" s="109"/>
      <c r="J29" s="126"/>
      <c r="K29" s="126"/>
      <c r="L29" s="126"/>
      <c r="M29" s="126"/>
      <c r="N29" s="126"/>
      <c r="O29" s="126"/>
      <c r="P29" s="127"/>
      <c r="Q29" s="128"/>
      <c r="R29" s="128"/>
      <c r="S29" s="205"/>
      <c r="T29" s="205"/>
      <c r="U29" s="113"/>
      <c r="V29" s="131"/>
      <c r="W29" s="131"/>
      <c r="Y29" s="28"/>
      <c r="Z29" s="23">
        <f t="shared" si="0"/>
        <v>0</v>
      </c>
      <c r="AA29" s="22"/>
      <c r="AB29" s="132" t="s">
        <v>405</v>
      </c>
      <c r="AC29" s="132"/>
      <c r="AD29" s="132"/>
      <c r="AE29" s="116" t="s">
        <v>238</v>
      </c>
      <c r="AF29" s="133" t="s">
        <v>397</v>
      </c>
      <c r="AG29" s="133" t="s">
        <v>233</v>
      </c>
      <c r="AH29" s="133" t="s">
        <v>233</v>
      </c>
      <c r="AI29" s="133" t="s">
        <v>233</v>
      </c>
      <c r="AJ29" s="133" t="s">
        <v>233</v>
      </c>
      <c r="AK29" s="133" t="s">
        <v>233</v>
      </c>
      <c r="AL29" s="213" t="s">
        <v>233</v>
      </c>
      <c r="AM29" s="1">
        <f t="shared" ref="AM29:AM60" si="1">COUNTIF($J$16:$J$163,AF29)</f>
        <v>0</v>
      </c>
    </row>
    <row r="30" spans="2:39" ht="15" customHeight="1">
      <c r="B30" s="4"/>
      <c r="C30" s="4"/>
      <c r="D30" s="113"/>
      <c r="E30" s="113"/>
      <c r="F30" s="132"/>
      <c r="G30" s="132"/>
      <c r="H30" s="132"/>
      <c r="I30" s="109"/>
      <c r="J30" s="126"/>
      <c r="K30" s="126"/>
      <c r="L30" s="126"/>
      <c r="M30" s="126"/>
      <c r="N30" s="126"/>
      <c r="O30" s="126"/>
      <c r="P30" s="127"/>
      <c r="Q30" s="128"/>
      <c r="R30" s="128"/>
      <c r="S30" s="205"/>
      <c r="T30" s="205"/>
      <c r="U30" s="113"/>
      <c r="V30" s="131"/>
      <c r="W30" s="131"/>
      <c r="Y30" s="28"/>
      <c r="Z30" s="23">
        <f t="shared" si="0"/>
        <v>0</v>
      </c>
      <c r="AA30" s="22"/>
      <c r="AB30" s="132" t="s">
        <v>134</v>
      </c>
      <c r="AC30" s="132"/>
      <c r="AD30" s="132"/>
      <c r="AE30" s="116" t="s">
        <v>28</v>
      </c>
      <c r="AF30" s="133" t="s">
        <v>236</v>
      </c>
      <c r="AG30" s="133" t="s">
        <v>236</v>
      </c>
      <c r="AH30" s="133" t="s">
        <v>236</v>
      </c>
      <c r="AI30" s="133" t="s">
        <v>236</v>
      </c>
      <c r="AJ30" s="133" t="s">
        <v>236</v>
      </c>
      <c r="AK30" s="133" t="s">
        <v>236</v>
      </c>
      <c r="AL30" s="213" t="s">
        <v>236</v>
      </c>
      <c r="AM30" s="1">
        <f t="shared" si="1"/>
        <v>0</v>
      </c>
    </row>
    <row r="31" spans="2:39" ht="15" customHeight="1">
      <c r="B31" s="4"/>
      <c r="C31" s="4"/>
      <c r="D31" s="113"/>
      <c r="E31" s="113"/>
      <c r="F31" s="132"/>
      <c r="G31" s="132"/>
      <c r="H31" s="132"/>
      <c r="I31" s="109"/>
      <c r="J31" s="126"/>
      <c r="K31" s="126"/>
      <c r="L31" s="126"/>
      <c r="M31" s="126"/>
      <c r="N31" s="126"/>
      <c r="O31" s="126"/>
      <c r="P31" s="127"/>
      <c r="Q31" s="128"/>
      <c r="R31" s="128"/>
      <c r="S31" s="205"/>
      <c r="T31" s="205"/>
      <c r="U31" s="113"/>
      <c r="V31" s="131"/>
      <c r="W31" s="131"/>
      <c r="Y31" s="28"/>
      <c r="Z31" s="23">
        <f t="shared" si="0"/>
        <v>0</v>
      </c>
      <c r="AA31" s="22"/>
      <c r="AB31" s="132" t="s">
        <v>134</v>
      </c>
      <c r="AC31" s="132"/>
      <c r="AD31" s="132"/>
      <c r="AE31" s="116" t="s">
        <v>238</v>
      </c>
      <c r="AF31" s="133" t="s">
        <v>239</v>
      </c>
      <c r="AG31" s="133" t="s">
        <v>239</v>
      </c>
      <c r="AH31" s="133" t="s">
        <v>239</v>
      </c>
      <c r="AI31" s="133" t="s">
        <v>239</v>
      </c>
      <c r="AJ31" s="133" t="s">
        <v>239</v>
      </c>
      <c r="AK31" s="133" t="s">
        <v>239</v>
      </c>
      <c r="AL31" s="213" t="s">
        <v>239</v>
      </c>
      <c r="AM31" s="1">
        <f t="shared" si="1"/>
        <v>0</v>
      </c>
    </row>
    <row r="32" spans="2:39" ht="15" customHeight="1">
      <c r="B32" s="4"/>
      <c r="C32" s="4"/>
      <c r="D32" s="113"/>
      <c r="E32" s="113"/>
      <c r="F32" s="132"/>
      <c r="G32" s="132"/>
      <c r="H32" s="132"/>
      <c r="I32" s="109"/>
      <c r="J32" s="126"/>
      <c r="K32" s="126"/>
      <c r="L32" s="126"/>
      <c r="M32" s="126"/>
      <c r="N32" s="126"/>
      <c r="O32" s="126"/>
      <c r="P32" s="127"/>
      <c r="Q32" s="128"/>
      <c r="R32" s="128"/>
      <c r="S32" s="205"/>
      <c r="T32" s="205"/>
      <c r="U32" s="113"/>
      <c r="V32" s="131"/>
      <c r="W32" s="131"/>
      <c r="Y32" s="28"/>
      <c r="Z32" s="23">
        <f t="shared" si="0"/>
        <v>0</v>
      </c>
      <c r="AA32" s="22"/>
      <c r="AB32" s="132" t="s">
        <v>240</v>
      </c>
      <c r="AC32" s="132"/>
      <c r="AD32" s="132"/>
      <c r="AE32" s="116" t="s">
        <v>238</v>
      </c>
      <c r="AF32" s="133" t="s">
        <v>241</v>
      </c>
      <c r="AG32" s="133" t="s">
        <v>241</v>
      </c>
      <c r="AH32" s="133" t="s">
        <v>241</v>
      </c>
      <c r="AI32" s="133" t="s">
        <v>241</v>
      </c>
      <c r="AJ32" s="133" t="s">
        <v>241</v>
      </c>
      <c r="AK32" s="133" t="s">
        <v>241</v>
      </c>
      <c r="AL32" s="213" t="s">
        <v>241</v>
      </c>
      <c r="AM32" s="1">
        <f t="shared" si="1"/>
        <v>0</v>
      </c>
    </row>
    <row r="33" spans="2:39" ht="15" customHeight="1">
      <c r="B33" s="4"/>
      <c r="C33" s="4"/>
      <c r="D33" s="113"/>
      <c r="E33" s="113"/>
      <c r="F33" s="132"/>
      <c r="G33" s="132"/>
      <c r="H33" s="132"/>
      <c r="I33" s="109"/>
      <c r="J33" s="126"/>
      <c r="K33" s="126"/>
      <c r="L33" s="126"/>
      <c r="M33" s="126"/>
      <c r="N33" s="126"/>
      <c r="O33" s="126"/>
      <c r="P33" s="127"/>
      <c r="Q33" s="128"/>
      <c r="R33" s="128"/>
      <c r="S33" s="205"/>
      <c r="T33" s="205"/>
      <c r="U33" s="113"/>
      <c r="V33" s="131"/>
      <c r="W33" s="131"/>
      <c r="Y33" s="28"/>
      <c r="Z33" s="23">
        <f t="shared" si="0"/>
        <v>0</v>
      </c>
      <c r="AA33" s="22"/>
      <c r="AB33" s="132" t="s">
        <v>240</v>
      </c>
      <c r="AC33" s="132"/>
      <c r="AD33" s="132"/>
      <c r="AE33" s="116" t="s">
        <v>238</v>
      </c>
      <c r="AF33" s="133" t="s">
        <v>242</v>
      </c>
      <c r="AG33" s="133" t="s">
        <v>242</v>
      </c>
      <c r="AH33" s="133" t="s">
        <v>242</v>
      </c>
      <c r="AI33" s="133" t="s">
        <v>242</v>
      </c>
      <c r="AJ33" s="133" t="s">
        <v>242</v>
      </c>
      <c r="AK33" s="133" t="s">
        <v>242</v>
      </c>
      <c r="AL33" s="213" t="s">
        <v>242</v>
      </c>
      <c r="AM33" s="1">
        <f t="shared" si="1"/>
        <v>0</v>
      </c>
    </row>
    <row r="34" spans="2:39" ht="15" customHeight="1">
      <c r="B34" s="4"/>
      <c r="C34" s="4"/>
      <c r="D34" s="113"/>
      <c r="E34" s="113"/>
      <c r="F34" s="132"/>
      <c r="G34" s="132"/>
      <c r="H34" s="132"/>
      <c r="I34" s="109"/>
      <c r="J34" s="126"/>
      <c r="K34" s="126"/>
      <c r="L34" s="126"/>
      <c r="M34" s="126"/>
      <c r="N34" s="126"/>
      <c r="O34" s="126"/>
      <c r="P34" s="127"/>
      <c r="Q34" s="128"/>
      <c r="R34" s="128"/>
      <c r="S34" s="205"/>
      <c r="T34" s="205"/>
      <c r="U34" s="113"/>
      <c r="V34" s="131"/>
      <c r="W34" s="131"/>
      <c r="Y34" s="28"/>
      <c r="Z34" s="23">
        <f t="shared" si="0"/>
        <v>0</v>
      </c>
      <c r="AA34" s="22"/>
      <c r="AB34" s="132" t="s">
        <v>405</v>
      </c>
      <c r="AC34" s="132"/>
      <c r="AD34" s="132"/>
      <c r="AE34" s="116" t="s">
        <v>238</v>
      </c>
      <c r="AF34" s="133" t="s">
        <v>243</v>
      </c>
      <c r="AG34" s="133" t="s">
        <v>243</v>
      </c>
      <c r="AH34" s="133" t="s">
        <v>243</v>
      </c>
      <c r="AI34" s="133" t="s">
        <v>243</v>
      </c>
      <c r="AJ34" s="133" t="s">
        <v>243</v>
      </c>
      <c r="AK34" s="133" t="s">
        <v>243</v>
      </c>
      <c r="AL34" s="213" t="s">
        <v>243</v>
      </c>
      <c r="AM34" s="1">
        <f t="shared" si="1"/>
        <v>0</v>
      </c>
    </row>
    <row r="35" spans="2:39" ht="15" customHeight="1">
      <c r="B35" s="4"/>
      <c r="C35" s="4"/>
      <c r="D35" s="113"/>
      <c r="E35" s="113"/>
      <c r="F35" s="132"/>
      <c r="G35" s="132"/>
      <c r="H35" s="132"/>
      <c r="I35" s="109"/>
      <c r="J35" s="126"/>
      <c r="K35" s="126"/>
      <c r="L35" s="126"/>
      <c r="M35" s="126"/>
      <c r="N35" s="126"/>
      <c r="O35" s="126"/>
      <c r="P35" s="127"/>
      <c r="Q35" s="128"/>
      <c r="R35" s="128"/>
      <c r="S35" s="205"/>
      <c r="T35" s="205"/>
      <c r="U35" s="113"/>
      <c r="V35" s="131"/>
      <c r="W35" s="131"/>
      <c r="Y35" s="28"/>
      <c r="Z35" s="23">
        <f t="shared" si="0"/>
        <v>0</v>
      </c>
      <c r="AA35" s="22"/>
      <c r="AB35" s="132" t="s">
        <v>395</v>
      </c>
      <c r="AC35" s="132"/>
      <c r="AD35" s="132"/>
      <c r="AE35" s="116" t="s">
        <v>238</v>
      </c>
      <c r="AF35" s="133" t="s">
        <v>244</v>
      </c>
      <c r="AG35" s="133" t="s">
        <v>244</v>
      </c>
      <c r="AH35" s="133" t="s">
        <v>244</v>
      </c>
      <c r="AI35" s="133" t="s">
        <v>244</v>
      </c>
      <c r="AJ35" s="133" t="s">
        <v>244</v>
      </c>
      <c r="AK35" s="133" t="s">
        <v>244</v>
      </c>
      <c r="AL35" s="213" t="s">
        <v>244</v>
      </c>
      <c r="AM35" s="1">
        <f t="shared" si="1"/>
        <v>0</v>
      </c>
    </row>
    <row r="36" spans="2:39" ht="15" customHeight="1">
      <c r="B36" s="4"/>
      <c r="C36" s="4"/>
      <c r="D36" s="113"/>
      <c r="E36" s="113"/>
      <c r="F36" s="132"/>
      <c r="G36" s="132"/>
      <c r="H36" s="132"/>
      <c r="I36" s="109"/>
      <c r="J36" s="126"/>
      <c r="K36" s="126"/>
      <c r="L36" s="126"/>
      <c r="M36" s="126"/>
      <c r="N36" s="126"/>
      <c r="O36" s="126"/>
      <c r="P36" s="127"/>
      <c r="Q36" s="128"/>
      <c r="R36" s="128"/>
      <c r="S36" s="205"/>
      <c r="T36" s="205"/>
      <c r="U36" s="113"/>
      <c r="V36" s="131"/>
      <c r="W36" s="131"/>
      <c r="Y36" s="28"/>
      <c r="Z36" s="23">
        <f t="shared" si="0"/>
        <v>0</v>
      </c>
      <c r="AA36" s="22"/>
      <c r="AB36" s="132" t="s">
        <v>395</v>
      </c>
      <c r="AC36" s="132"/>
      <c r="AD36" s="132"/>
      <c r="AE36" s="116" t="s">
        <v>238</v>
      </c>
      <c r="AF36" s="133" t="s">
        <v>245</v>
      </c>
      <c r="AG36" s="133" t="s">
        <v>245</v>
      </c>
      <c r="AH36" s="133" t="s">
        <v>245</v>
      </c>
      <c r="AI36" s="133" t="s">
        <v>245</v>
      </c>
      <c r="AJ36" s="133" t="s">
        <v>245</v>
      </c>
      <c r="AK36" s="133" t="s">
        <v>245</v>
      </c>
      <c r="AL36" s="213" t="s">
        <v>245</v>
      </c>
      <c r="AM36" s="1">
        <f t="shared" si="1"/>
        <v>0</v>
      </c>
    </row>
    <row r="37" spans="2:39" ht="15" customHeight="1">
      <c r="B37" s="4"/>
      <c r="C37" s="4"/>
      <c r="D37" s="113"/>
      <c r="E37" s="113"/>
      <c r="F37" s="132"/>
      <c r="G37" s="132"/>
      <c r="H37" s="132"/>
      <c r="I37" s="109"/>
      <c r="J37" s="126"/>
      <c r="K37" s="126"/>
      <c r="L37" s="126"/>
      <c r="M37" s="126"/>
      <c r="N37" s="126"/>
      <c r="O37" s="126"/>
      <c r="P37" s="127"/>
      <c r="Q37" s="128"/>
      <c r="R37" s="128"/>
      <c r="S37" s="205"/>
      <c r="T37" s="205"/>
      <c r="U37" s="113"/>
      <c r="V37" s="131"/>
      <c r="W37" s="131"/>
      <c r="Y37" s="28"/>
      <c r="Z37" s="23">
        <f t="shared" si="0"/>
        <v>0</v>
      </c>
      <c r="AA37" s="22"/>
      <c r="AB37" s="132" t="s">
        <v>240</v>
      </c>
      <c r="AC37" s="132"/>
      <c r="AD37" s="132"/>
      <c r="AE37" s="116" t="s">
        <v>246</v>
      </c>
      <c r="AF37" s="133" t="s">
        <v>247</v>
      </c>
      <c r="AG37" s="133" t="s">
        <v>247</v>
      </c>
      <c r="AH37" s="133" t="s">
        <v>247</v>
      </c>
      <c r="AI37" s="133" t="s">
        <v>247</v>
      </c>
      <c r="AJ37" s="133" t="s">
        <v>247</v>
      </c>
      <c r="AK37" s="133" t="s">
        <v>247</v>
      </c>
      <c r="AL37" s="213" t="s">
        <v>247</v>
      </c>
      <c r="AM37" s="1">
        <f t="shared" si="1"/>
        <v>0</v>
      </c>
    </row>
    <row r="38" spans="2:39" ht="15" customHeight="1">
      <c r="B38" s="4"/>
      <c r="C38" s="4"/>
      <c r="D38" s="113"/>
      <c r="E38" s="113"/>
      <c r="F38" s="132"/>
      <c r="G38" s="132"/>
      <c r="H38" s="132"/>
      <c r="I38" s="109"/>
      <c r="J38" s="126"/>
      <c r="K38" s="126"/>
      <c r="L38" s="126"/>
      <c r="M38" s="126"/>
      <c r="N38" s="126"/>
      <c r="O38" s="126"/>
      <c r="P38" s="127"/>
      <c r="Q38" s="128"/>
      <c r="R38" s="128"/>
      <c r="S38" s="205"/>
      <c r="T38" s="205"/>
      <c r="U38" s="113"/>
      <c r="V38" s="131"/>
      <c r="W38" s="131"/>
      <c r="Y38" s="28"/>
      <c r="Z38" s="23">
        <f t="shared" si="0"/>
        <v>0</v>
      </c>
      <c r="AA38" s="22"/>
      <c r="AB38" s="132" t="s">
        <v>240</v>
      </c>
      <c r="AC38" s="132"/>
      <c r="AD38" s="132"/>
      <c r="AE38" s="116" t="s">
        <v>246</v>
      </c>
      <c r="AF38" s="133" t="s">
        <v>433</v>
      </c>
      <c r="AG38" s="133" t="s">
        <v>248</v>
      </c>
      <c r="AH38" s="133" t="s">
        <v>248</v>
      </c>
      <c r="AI38" s="133" t="s">
        <v>248</v>
      </c>
      <c r="AJ38" s="133" t="s">
        <v>248</v>
      </c>
      <c r="AK38" s="133" t="s">
        <v>248</v>
      </c>
      <c r="AL38" s="213" t="s">
        <v>248</v>
      </c>
      <c r="AM38" s="1">
        <f t="shared" si="1"/>
        <v>0</v>
      </c>
    </row>
    <row r="39" spans="2:39" ht="15" customHeight="1">
      <c r="B39" s="4"/>
      <c r="C39" s="4"/>
      <c r="D39" s="113"/>
      <c r="E39" s="113"/>
      <c r="F39" s="132"/>
      <c r="G39" s="132"/>
      <c r="H39" s="132"/>
      <c r="I39" s="109"/>
      <c r="J39" s="126"/>
      <c r="K39" s="126"/>
      <c r="L39" s="126"/>
      <c r="M39" s="126"/>
      <c r="N39" s="126"/>
      <c r="O39" s="126"/>
      <c r="P39" s="127"/>
      <c r="Q39" s="128"/>
      <c r="R39" s="128"/>
      <c r="S39" s="205"/>
      <c r="T39" s="205"/>
      <c r="U39" s="113"/>
      <c r="V39" s="131"/>
      <c r="W39" s="131"/>
      <c r="Y39" s="28"/>
      <c r="Z39" s="23">
        <f t="shared" si="0"/>
        <v>0</v>
      </c>
      <c r="AA39" s="22"/>
      <c r="AB39" s="132" t="s">
        <v>240</v>
      </c>
      <c r="AC39" s="132"/>
      <c r="AD39" s="132"/>
      <c r="AE39" s="116" t="s">
        <v>246</v>
      </c>
      <c r="AF39" s="133" t="s">
        <v>249</v>
      </c>
      <c r="AG39" s="133" t="s">
        <v>249</v>
      </c>
      <c r="AH39" s="133" t="s">
        <v>249</v>
      </c>
      <c r="AI39" s="133" t="s">
        <v>249</v>
      </c>
      <c r="AJ39" s="133" t="s">
        <v>249</v>
      </c>
      <c r="AK39" s="133" t="s">
        <v>249</v>
      </c>
      <c r="AL39" s="213" t="s">
        <v>249</v>
      </c>
      <c r="AM39" s="1">
        <f t="shared" si="1"/>
        <v>0</v>
      </c>
    </row>
    <row r="40" spans="2:39" ht="15" customHeight="1">
      <c r="B40" s="4"/>
      <c r="C40" s="4"/>
      <c r="D40" s="113"/>
      <c r="E40" s="113"/>
      <c r="F40" s="132"/>
      <c r="G40" s="132"/>
      <c r="H40" s="132"/>
      <c r="I40" s="109"/>
      <c r="J40" s="126"/>
      <c r="K40" s="126"/>
      <c r="L40" s="126"/>
      <c r="M40" s="126"/>
      <c r="N40" s="126"/>
      <c r="O40" s="126"/>
      <c r="P40" s="127"/>
      <c r="Q40" s="128"/>
      <c r="R40" s="128"/>
      <c r="S40" s="205"/>
      <c r="T40" s="205"/>
      <c r="U40" s="113"/>
      <c r="V40" s="131"/>
      <c r="W40" s="131"/>
      <c r="Y40" s="28"/>
      <c r="Z40" s="23">
        <f t="shared" si="0"/>
        <v>0</v>
      </c>
      <c r="AA40" s="22"/>
      <c r="AB40" s="132" t="s">
        <v>240</v>
      </c>
      <c r="AC40" s="132"/>
      <c r="AD40" s="132"/>
      <c r="AE40" s="116" t="s">
        <v>246</v>
      </c>
      <c r="AF40" s="133" t="s">
        <v>250</v>
      </c>
      <c r="AG40" s="133" t="s">
        <v>250</v>
      </c>
      <c r="AH40" s="133" t="s">
        <v>250</v>
      </c>
      <c r="AI40" s="133" t="s">
        <v>250</v>
      </c>
      <c r="AJ40" s="133" t="s">
        <v>250</v>
      </c>
      <c r="AK40" s="133" t="s">
        <v>250</v>
      </c>
      <c r="AL40" s="213" t="s">
        <v>250</v>
      </c>
      <c r="AM40" s="1">
        <f t="shared" si="1"/>
        <v>0</v>
      </c>
    </row>
    <row r="41" spans="2:39" ht="15" customHeight="1">
      <c r="B41" s="4"/>
      <c r="C41" s="4"/>
      <c r="D41" s="113"/>
      <c r="E41" s="113"/>
      <c r="F41" s="132"/>
      <c r="G41" s="132"/>
      <c r="H41" s="132"/>
      <c r="I41" s="109"/>
      <c r="J41" s="126"/>
      <c r="K41" s="126"/>
      <c r="L41" s="126"/>
      <c r="M41" s="126"/>
      <c r="N41" s="126"/>
      <c r="O41" s="126"/>
      <c r="P41" s="127"/>
      <c r="Q41" s="128"/>
      <c r="R41" s="128"/>
      <c r="S41" s="205"/>
      <c r="T41" s="205"/>
      <c r="U41" s="113"/>
      <c r="V41" s="131"/>
      <c r="W41" s="131"/>
      <c r="Y41" s="28"/>
      <c r="Z41" s="23">
        <f t="shared" si="0"/>
        <v>0</v>
      </c>
      <c r="AA41" s="22"/>
      <c r="AB41" s="132" t="s">
        <v>240</v>
      </c>
      <c r="AC41" s="132"/>
      <c r="AD41" s="132"/>
      <c r="AE41" s="116" t="s">
        <v>246</v>
      </c>
      <c r="AF41" s="133" t="s">
        <v>251</v>
      </c>
      <c r="AG41" s="133" t="s">
        <v>251</v>
      </c>
      <c r="AH41" s="133" t="s">
        <v>251</v>
      </c>
      <c r="AI41" s="133" t="s">
        <v>251</v>
      </c>
      <c r="AJ41" s="133" t="s">
        <v>251</v>
      </c>
      <c r="AK41" s="133" t="s">
        <v>251</v>
      </c>
      <c r="AL41" s="213" t="s">
        <v>251</v>
      </c>
      <c r="AM41" s="1">
        <f t="shared" si="1"/>
        <v>0</v>
      </c>
    </row>
    <row r="42" spans="2:39" ht="15" customHeight="1">
      <c r="B42" s="4"/>
      <c r="C42" s="4"/>
      <c r="D42" s="113"/>
      <c r="E42" s="113"/>
      <c r="F42" s="132"/>
      <c r="G42" s="132"/>
      <c r="H42" s="132"/>
      <c r="I42" s="109"/>
      <c r="J42" s="126"/>
      <c r="K42" s="126"/>
      <c r="L42" s="126"/>
      <c r="M42" s="126"/>
      <c r="N42" s="126"/>
      <c r="O42" s="126"/>
      <c r="P42" s="127"/>
      <c r="Q42" s="128"/>
      <c r="R42" s="128"/>
      <c r="S42" s="205"/>
      <c r="T42" s="205"/>
      <c r="U42" s="113"/>
      <c r="V42" s="131"/>
      <c r="W42" s="131"/>
      <c r="Y42" s="28"/>
      <c r="Z42" s="23">
        <f t="shared" si="0"/>
        <v>0</v>
      </c>
      <c r="AA42" s="22"/>
      <c r="AB42" s="132" t="s">
        <v>240</v>
      </c>
      <c r="AC42" s="132"/>
      <c r="AD42" s="132"/>
      <c r="AE42" s="116" t="s">
        <v>246</v>
      </c>
      <c r="AF42" s="133" t="s">
        <v>252</v>
      </c>
      <c r="AG42" s="133" t="s">
        <v>252</v>
      </c>
      <c r="AH42" s="133" t="s">
        <v>252</v>
      </c>
      <c r="AI42" s="133" t="s">
        <v>252</v>
      </c>
      <c r="AJ42" s="133" t="s">
        <v>252</v>
      </c>
      <c r="AK42" s="133" t="s">
        <v>252</v>
      </c>
      <c r="AL42" s="213" t="s">
        <v>252</v>
      </c>
      <c r="AM42" s="1">
        <f t="shared" si="1"/>
        <v>0</v>
      </c>
    </row>
    <row r="43" spans="2:39" ht="15" customHeight="1">
      <c r="B43" s="4"/>
      <c r="C43" s="4"/>
      <c r="D43" s="113"/>
      <c r="E43" s="113"/>
      <c r="F43" s="132"/>
      <c r="G43" s="132"/>
      <c r="H43" s="132"/>
      <c r="I43" s="109"/>
      <c r="J43" s="126"/>
      <c r="K43" s="126"/>
      <c r="L43" s="126"/>
      <c r="M43" s="126"/>
      <c r="N43" s="126"/>
      <c r="O43" s="126"/>
      <c r="P43" s="127"/>
      <c r="Q43" s="128"/>
      <c r="R43" s="128"/>
      <c r="S43" s="205"/>
      <c r="T43" s="205"/>
      <c r="U43" s="113"/>
      <c r="V43" s="131"/>
      <c r="W43" s="131"/>
      <c r="Y43" s="28"/>
      <c r="Z43" s="23">
        <f t="shared" si="0"/>
        <v>0</v>
      </c>
      <c r="AA43" s="22"/>
      <c r="AB43" s="132" t="s">
        <v>240</v>
      </c>
      <c r="AC43" s="132"/>
      <c r="AD43" s="132"/>
      <c r="AE43" s="116" t="s">
        <v>246</v>
      </c>
      <c r="AF43" s="133" t="s">
        <v>411</v>
      </c>
      <c r="AG43" s="133" t="s">
        <v>253</v>
      </c>
      <c r="AH43" s="133" t="s">
        <v>253</v>
      </c>
      <c r="AI43" s="133" t="s">
        <v>253</v>
      </c>
      <c r="AJ43" s="133" t="s">
        <v>253</v>
      </c>
      <c r="AK43" s="133" t="s">
        <v>253</v>
      </c>
      <c r="AL43" s="213" t="s">
        <v>253</v>
      </c>
      <c r="AM43" s="1">
        <f t="shared" si="1"/>
        <v>0</v>
      </c>
    </row>
    <row r="44" spans="2:39" ht="15" customHeight="1">
      <c r="B44" s="4"/>
      <c r="C44" s="4"/>
      <c r="D44" s="113"/>
      <c r="E44" s="113"/>
      <c r="F44" s="132"/>
      <c r="G44" s="132"/>
      <c r="H44" s="132"/>
      <c r="I44" s="109"/>
      <c r="J44" s="126"/>
      <c r="K44" s="126"/>
      <c r="L44" s="126"/>
      <c r="M44" s="126"/>
      <c r="N44" s="126"/>
      <c r="O44" s="126"/>
      <c r="P44" s="127"/>
      <c r="Q44" s="128"/>
      <c r="R44" s="128"/>
      <c r="S44" s="205"/>
      <c r="T44" s="205"/>
      <c r="U44" s="113"/>
      <c r="V44" s="131"/>
      <c r="W44" s="131"/>
      <c r="Y44" s="28"/>
      <c r="Z44" s="23">
        <f t="shared" si="0"/>
        <v>0</v>
      </c>
      <c r="AA44" s="22"/>
      <c r="AB44" s="132" t="s">
        <v>240</v>
      </c>
      <c r="AC44" s="132"/>
      <c r="AD44" s="132"/>
      <c r="AE44" s="116" t="s">
        <v>246</v>
      </c>
      <c r="AF44" s="133" t="s">
        <v>254</v>
      </c>
      <c r="AG44" s="133" t="s">
        <v>254</v>
      </c>
      <c r="AH44" s="133" t="s">
        <v>254</v>
      </c>
      <c r="AI44" s="133" t="s">
        <v>254</v>
      </c>
      <c r="AJ44" s="133" t="s">
        <v>254</v>
      </c>
      <c r="AK44" s="133" t="s">
        <v>254</v>
      </c>
      <c r="AL44" s="213" t="s">
        <v>254</v>
      </c>
      <c r="AM44" s="1">
        <f t="shared" si="1"/>
        <v>0</v>
      </c>
    </row>
    <row r="45" spans="2:39" ht="15" customHeight="1">
      <c r="B45" s="4"/>
      <c r="C45" s="4"/>
      <c r="D45" s="113"/>
      <c r="E45" s="113"/>
      <c r="F45" s="132"/>
      <c r="G45" s="132"/>
      <c r="H45" s="132"/>
      <c r="I45" s="109"/>
      <c r="J45" s="126"/>
      <c r="K45" s="126"/>
      <c r="L45" s="126"/>
      <c r="M45" s="126"/>
      <c r="N45" s="126"/>
      <c r="O45" s="126"/>
      <c r="P45" s="127"/>
      <c r="Q45" s="128"/>
      <c r="R45" s="128"/>
      <c r="S45" s="205"/>
      <c r="T45" s="205"/>
      <c r="U45" s="113"/>
      <c r="V45" s="131"/>
      <c r="W45" s="131"/>
      <c r="Y45" s="28"/>
      <c r="Z45" s="23">
        <f t="shared" si="0"/>
        <v>0</v>
      </c>
      <c r="AA45" s="22"/>
      <c r="AB45" s="132" t="s">
        <v>240</v>
      </c>
      <c r="AC45" s="132"/>
      <c r="AD45" s="132"/>
      <c r="AE45" s="116" t="s">
        <v>246</v>
      </c>
      <c r="AF45" s="133" t="s">
        <v>255</v>
      </c>
      <c r="AG45" s="133" t="s">
        <v>255</v>
      </c>
      <c r="AH45" s="133" t="s">
        <v>255</v>
      </c>
      <c r="AI45" s="133" t="s">
        <v>255</v>
      </c>
      <c r="AJ45" s="133" t="s">
        <v>255</v>
      </c>
      <c r="AK45" s="133" t="s">
        <v>255</v>
      </c>
      <c r="AL45" s="213" t="s">
        <v>255</v>
      </c>
      <c r="AM45" s="1">
        <f t="shared" si="1"/>
        <v>0</v>
      </c>
    </row>
    <row r="46" spans="2:39" ht="15" customHeight="1">
      <c r="B46" s="4"/>
      <c r="C46" s="4"/>
      <c r="D46" s="113"/>
      <c r="E46" s="113"/>
      <c r="F46" s="132"/>
      <c r="G46" s="132"/>
      <c r="H46" s="132"/>
      <c r="I46" s="109"/>
      <c r="J46" s="126"/>
      <c r="K46" s="126"/>
      <c r="L46" s="126"/>
      <c r="M46" s="126"/>
      <c r="N46" s="126"/>
      <c r="O46" s="126"/>
      <c r="P46" s="127"/>
      <c r="Q46" s="128"/>
      <c r="R46" s="128"/>
      <c r="S46" s="205"/>
      <c r="T46" s="205"/>
      <c r="U46" s="113"/>
      <c r="V46" s="131"/>
      <c r="W46" s="131"/>
      <c r="Y46" s="28"/>
      <c r="Z46" s="23">
        <f t="shared" si="0"/>
        <v>0</v>
      </c>
      <c r="AA46" s="22"/>
      <c r="AB46" s="132" t="s">
        <v>240</v>
      </c>
      <c r="AC46" s="132"/>
      <c r="AD46" s="132"/>
      <c r="AE46" s="116" t="s">
        <v>246</v>
      </c>
      <c r="AF46" s="133" t="s">
        <v>256</v>
      </c>
      <c r="AG46" s="133" t="s">
        <v>256</v>
      </c>
      <c r="AH46" s="133" t="s">
        <v>256</v>
      </c>
      <c r="AI46" s="133" t="s">
        <v>256</v>
      </c>
      <c r="AJ46" s="133" t="s">
        <v>256</v>
      </c>
      <c r="AK46" s="133" t="s">
        <v>256</v>
      </c>
      <c r="AL46" s="213" t="s">
        <v>256</v>
      </c>
      <c r="AM46" s="1">
        <f t="shared" si="1"/>
        <v>0</v>
      </c>
    </row>
    <row r="47" spans="2:39" ht="15" customHeight="1">
      <c r="B47" s="4"/>
      <c r="C47" s="4"/>
      <c r="D47" s="113"/>
      <c r="E47" s="113"/>
      <c r="F47" s="132"/>
      <c r="G47" s="132"/>
      <c r="H47" s="132"/>
      <c r="I47" s="109"/>
      <c r="J47" s="126"/>
      <c r="K47" s="126"/>
      <c r="L47" s="126"/>
      <c r="M47" s="126"/>
      <c r="N47" s="126"/>
      <c r="O47" s="126"/>
      <c r="P47" s="127"/>
      <c r="Q47" s="128"/>
      <c r="R47" s="128"/>
      <c r="S47" s="205"/>
      <c r="T47" s="205"/>
      <c r="U47" s="113"/>
      <c r="V47" s="131"/>
      <c r="W47" s="131"/>
      <c r="Y47" s="28"/>
      <c r="Z47" s="23">
        <f t="shared" si="0"/>
        <v>0</v>
      </c>
      <c r="AA47" s="22"/>
      <c r="AB47" s="132" t="s">
        <v>240</v>
      </c>
      <c r="AC47" s="132"/>
      <c r="AD47" s="132"/>
      <c r="AE47" s="116" t="s">
        <v>246</v>
      </c>
      <c r="AF47" s="133" t="s">
        <v>257</v>
      </c>
      <c r="AG47" s="133" t="s">
        <v>257</v>
      </c>
      <c r="AH47" s="133" t="s">
        <v>257</v>
      </c>
      <c r="AI47" s="133" t="s">
        <v>257</v>
      </c>
      <c r="AJ47" s="133" t="s">
        <v>257</v>
      </c>
      <c r="AK47" s="133" t="s">
        <v>257</v>
      </c>
      <c r="AL47" s="213" t="s">
        <v>257</v>
      </c>
      <c r="AM47" s="1">
        <f t="shared" si="1"/>
        <v>0</v>
      </c>
    </row>
    <row r="48" spans="2:39" ht="15" customHeight="1">
      <c r="B48" s="4"/>
      <c r="C48" s="4"/>
      <c r="D48" s="113"/>
      <c r="E48" s="113"/>
      <c r="F48" s="132"/>
      <c r="G48" s="132"/>
      <c r="H48" s="132"/>
      <c r="I48" s="109"/>
      <c r="J48" s="126"/>
      <c r="K48" s="126"/>
      <c r="L48" s="126"/>
      <c r="M48" s="126"/>
      <c r="N48" s="126"/>
      <c r="O48" s="126"/>
      <c r="P48" s="127"/>
      <c r="Q48" s="128"/>
      <c r="R48" s="128"/>
      <c r="S48" s="205"/>
      <c r="T48" s="205"/>
      <c r="U48" s="113"/>
      <c r="V48" s="131"/>
      <c r="W48" s="131"/>
      <c r="Y48" s="28"/>
      <c r="Z48" s="23">
        <f t="shared" si="0"/>
        <v>0</v>
      </c>
      <c r="AA48" s="22"/>
      <c r="AB48" s="132" t="s">
        <v>395</v>
      </c>
      <c r="AC48" s="132"/>
      <c r="AD48" s="132"/>
      <c r="AE48" s="116" t="s">
        <v>246</v>
      </c>
      <c r="AF48" s="133" t="s">
        <v>258</v>
      </c>
      <c r="AG48" s="133" t="s">
        <v>258</v>
      </c>
      <c r="AH48" s="133" t="s">
        <v>258</v>
      </c>
      <c r="AI48" s="133" t="s">
        <v>258</v>
      </c>
      <c r="AJ48" s="133" t="s">
        <v>258</v>
      </c>
      <c r="AK48" s="133" t="s">
        <v>258</v>
      </c>
      <c r="AL48" s="213" t="s">
        <v>258</v>
      </c>
      <c r="AM48" s="1">
        <f t="shared" si="1"/>
        <v>0</v>
      </c>
    </row>
    <row r="49" spans="2:39" ht="15" customHeight="1">
      <c r="B49" s="4"/>
      <c r="C49" s="4"/>
      <c r="D49" s="113"/>
      <c r="E49" s="113"/>
      <c r="F49" s="132"/>
      <c r="G49" s="132"/>
      <c r="H49" s="132"/>
      <c r="I49" s="109"/>
      <c r="J49" s="126"/>
      <c r="K49" s="126"/>
      <c r="L49" s="126"/>
      <c r="M49" s="126"/>
      <c r="N49" s="126"/>
      <c r="O49" s="126"/>
      <c r="P49" s="127"/>
      <c r="Q49" s="128"/>
      <c r="R49" s="128"/>
      <c r="S49" s="205"/>
      <c r="T49" s="205"/>
      <c r="U49" s="113"/>
      <c r="V49" s="131"/>
      <c r="W49" s="131"/>
      <c r="Y49" s="28"/>
      <c r="Z49" s="23">
        <f t="shared" si="0"/>
        <v>0</v>
      </c>
      <c r="AA49" s="22"/>
      <c r="AB49" s="132" t="s">
        <v>240</v>
      </c>
      <c r="AC49" s="132"/>
      <c r="AD49" s="132"/>
      <c r="AE49" s="116" t="s">
        <v>246</v>
      </c>
      <c r="AF49" s="133" t="s">
        <v>259</v>
      </c>
      <c r="AG49" s="133" t="s">
        <v>259</v>
      </c>
      <c r="AH49" s="133" t="s">
        <v>259</v>
      </c>
      <c r="AI49" s="133" t="s">
        <v>259</v>
      </c>
      <c r="AJ49" s="133" t="s">
        <v>259</v>
      </c>
      <c r="AK49" s="133" t="s">
        <v>259</v>
      </c>
      <c r="AL49" s="213" t="s">
        <v>259</v>
      </c>
      <c r="AM49" s="1">
        <f t="shared" si="1"/>
        <v>0</v>
      </c>
    </row>
    <row r="50" spans="2:39" ht="15" customHeight="1">
      <c r="B50" s="4"/>
      <c r="C50" s="4"/>
      <c r="D50" s="113"/>
      <c r="E50" s="113"/>
      <c r="F50" s="132"/>
      <c r="G50" s="132"/>
      <c r="H50" s="132"/>
      <c r="I50" s="109"/>
      <c r="J50" s="126"/>
      <c r="K50" s="126"/>
      <c r="L50" s="126"/>
      <c r="M50" s="126"/>
      <c r="N50" s="126"/>
      <c r="O50" s="126"/>
      <c r="P50" s="127"/>
      <c r="Q50" s="128"/>
      <c r="R50" s="128"/>
      <c r="S50" s="205"/>
      <c r="T50" s="205"/>
      <c r="U50" s="113"/>
      <c r="V50" s="131"/>
      <c r="W50" s="131"/>
      <c r="Y50" s="28"/>
      <c r="Z50" s="23">
        <f t="shared" si="0"/>
        <v>0</v>
      </c>
      <c r="AA50" s="22"/>
      <c r="AB50" s="132" t="s">
        <v>395</v>
      </c>
      <c r="AC50" s="132"/>
      <c r="AD50" s="132"/>
      <c r="AE50" s="116" t="s">
        <v>246</v>
      </c>
      <c r="AF50" s="133" t="s">
        <v>260</v>
      </c>
      <c r="AG50" s="133" t="s">
        <v>260</v>
      </c>
      <c r="AH50" s="133" t="s">
        <v>260</v>
      </c>
      <c r="AI50" s="133" t="s">
        <v>260</v>
      </c>
      <c r="AJ50" s="133" t="s">
        <v>260</v>
      </c>
      <c r="AK50" s="133" t="s">
        <v>260</v>
      </c>
      <c r="AL50" s="213" t="s">
        <v>260</v>
      </c>
      <c r="AM50" s="1">
        <f t="shared" si="1"/>
        <v>0</v>
      </c>
    </row>
    <row r="51" spans="2:39" ht="15" customHeight="1">
      <c r="B51" s="4"/>
      <c r="C51" s="4"/>
      <c r="D51" s="113"/>
      <c r="E51" s="113"/>
      <c r="F51" s="132"/>
      <c r="G51" s="132"/>
      <c r="H51" s="132"/>
      <c r="I51" s="109"/>
      <c r="J51" s="126"/>
      <c r="K51" s="126"/>
      <c r="L51" s="126"/>
      <c r="M51" s="126"/>
      <c r="N51" s="126"/>
      <c r="O51" s="126"/>
      <c r="P51" s="127"/>
      <c r="Q51" s="128"/>
      <c r="R51" s="128"/>
      <c r="S51" s="205"/>
      <c r="T51" s="205"/>
      <c r="U51" s="113"/>
      <c r="V51" s="131"/>
      <c r="W51" s="131"/>
      <c r="Y51" s="28"/>
      <c r="Z51" s="23">
        <f t="shared" si="0"/>
        <v>0</v>
      </c>
      <c r="AA51" s="22"/>
      <c r="AB51" s="132" t="s">
        <v>240</v>
      </c>
      <c r="AC51" s="132"/>
      <c r="AD51" s="132"/>
      <c r="AE51" s="116" t="s">
        <v>246</v>
      </c>
      <c r="AF51" s="133" t="s">
        <v>261</v>
      </c>
      <c r="AG51" s="133" t="s">
        <v>261</v>
      </c>
      <c r="AH51" s="133" t="s">
        <v>261</v>
      </c>
      <c r="AI51" s="133" t="s">
        <v>261</v>
      </c>
      <c r="AJ51" s="133" t="s">
        <v>261</v>
      </c>
      <c r="AK51" s="133" t="s">
        <v>261</v>
      </c>
      <c r="AL51" s="213" t="s">
        <v>261</v>
      </c>
      <c r="AM51" s="1">
        <f t="shared" si="1"/>
        <v>0</v>
      </c>
    </row>
    <row r="52" spans="2:39" ht="15" customHeight="1">
      <c r="B52" s="4"/>
      <c r="C52" s="4"/>
      <c r="D52" s="113"/>
      <c r="E52" s="113"/>
      <c r="F52" s="132"/>
      <c r="G52" s="132"/>
      <c r="H52" s="132"/>
      <c r="I52" s="109"/>
      <c r="J52" s="126"/>
      <c r="K52" s="126"/>
      <c r="L52" s="126"/>
      <c r="M52" s="126"/>
      <c r="N52" s="126"/>
      <c r="O52" s="126"/>
      <c r="P52" s="127"/>
      <c r="Q52" s="128"/>
      <c r="R52" s="128"/>
      <c r="S52" s="205"/>
      <c r="T52" s="205"/>
      <c r="U52" s="113"/>
      <c r="V52" s="131"/>
      <c r="W52" s="131"/>
      <c r="Y52" s="28"/>
      <c r="Z52" s="23">
        <f t="shared" si="0"/>
        <v>0</v>
      </c>
      <c r="AA52" s="22"/>
      <c r="AB52" s="132" t="s">
        <v>240</v>
      </c>
      <c r="AC52" s="132"/>
      <c r="AD52" s="132"/>
      <c r="AE52" s="116" t="s">
        <v>246</v>
      </c>
      <c r="AF52" s="133" t="s">
        <v>262</v>
      </c>
      <c r="AG52" s="133" t="s">
        <v>262</v>
      </c>
      <c r="AH52" s="133" t="s">
        <v>262</v>
      </c>
      <c r="AI52" s="133" t="s">
        <v>262</v>
      </c>
      <c r="AJ52" s="133" t="s">
        <v>262</v>
      </c>
      <c r="AK52" s="133" t="s">
        <v>262</v>
      </c>
      <c r="AL52" s="213" t="s">
        <v>262</v>
      </c>
      <c r="AM52" s="1">
        <f t="shared" si="1"/>
        <v>0</v>
      </c>
    </row>
    <row r="53" spans="2:39" ht="15" customHeight="1">
      <c r="B53" s="4"/>
      <c r="C53" s="4"/>
      <c r="D53" s="113"/>
      <c r="E53" s="113"/>
      <c r="F53" s="132"/>
      <c r="G53" s="132"/>
      <c r="H53" s="132"/>
      <c r="I53" s="109"/>
      <c r="J53" s="126"/>
      <c r="K53" s="126"/>
      <c r="L53" s="126"/>
      <c r="M53" s="126"/>
      <c r="N53" s="126"/>
      <c r="O53" s="126"/>
      <c r="P53" s="127"/>
      <c r="Q53" s="128"/>
      <c r="R53" s="128"/>
      <c r="S53" s="205"/>
      <c r="T53" s="205"/>
      <c r="U53" s="113"/>
      <c r="V53" s="131"/>
      <c r="W53" s="131"/>
      <c r="Y53" s="28"/>
      <c r="Z53" s="23">
        <f t="shared" si="0"/>
        <v>0</v>
      </c>
      <c r="AA53" s="22"/>
      <c r="AB53" s="132" t="s">
        <v>240</v>
      </c>
      <c r="AC53" s="132"/>
      <c r="AD53" s="132"/>
      <c r="AE53" s="116" t="s">
        <v>246</v>
      </c>
      <c r="AF53" s="133" t="s">
        <v>263</v>
      </c>
      <c r="AG53" s="133" t="s">
        <v>263</v>
      </c>
      <c r="AH53" s="133" t="s">
        <v>263</v>
      </c>
      <c r="AI53" s="133" t="s">
        <v>263</v>
      </c>
      <c r="AJ53" s="133" t="s">
        <v>263</v>
      </c>
      <c r="AK53" s="133" t="s">
        <v>263</v>
      </c>
      <c r="AL53" s="213" t="s">
        <v>263</v>
      </c>
      <c r="AM53" s="1">
        <f t="shared" si="1"/>
        <v>0</v>
      </c>
    </row>
    <row r="54" spans="2:39" ht="15" customHeight="1">
      <c r="B54" s="4"/>
      <c r="C54" s="4"/>
      <c r="D54" s="113"/>
      <c r="E54" s="113"/>
      <c r="F54" s="132"/>
      <c r="G54" s="132"/>
      <c r="H54" s="132"/>
      <c r="I54" s="109"/>
      <c r="J54" s="126"/>
      <c r="K54" s="126"/>
      <c r="L54" s="126"/>
      <c r="M54" s="126"/>
      <c r="N54" s="126"/>
      <c r="O54" s="126"/>
      <c r="P54" s="127"/>
      <c r="Q54" s="128"/>
      <c r="R54" s="128"/>
      <c r="S54" s="205"/>
      <c r="T54" s="205"/>
      <c r="U54" s="113"/>
      <c r="V54" s="131"/>
      <c r="W54" s="131"/>
      <c r="Y54" s="28"/>
      <c r="Z54" s="23">
        <f t="shared" si="0"/>
        <v>0</v>
      </c>
      <c r="AA54" s="22"/>
      <c r="AB54" s="132" t="s">
        <v>240</v>
      </c>
      <c r="AC54" s="132"/>
      <c r="AD54" s="132"/>
      <c r="AE54" s="116" t="s">
        <v>246</v>
      </c>
      <c r="AF54" s="133" t="s">
        <v>264</v>
      </c>
      <c r="AG54" s="133" t="s">
        <v>264</v>
      </c>
      <c r="AH54" s="133" t="s">
        <v>264</v>
      </c>
      <c r="AI54" s="133" t="s">
        <v>264</v>
      </c>
      <c r="AJ54" s="133" t="s">
        <v>264</v>
      </c>
      <c r="AK54" s="133" t="s">
        <v>264</v>
      </c>
      <c r="AL54" s="213" t="s">
        <v>264</v>
      </c>
      <c r="AM54" s="1">
        <f t="shared" si="1"/>
        <v>0</v>
      </c>
    </row>
    <row r="55" spans="2:39" ht="15" customHeight="1">
      <c r="B55" s="4"/>
      <c r="C55" s="4"/>
      <c r="D55" s="113"/>
      <c r="E55" s="113"/>
      <c r="F55" s="132"/>
      <c r="G55" s="132"/>
      <c r="H55" s="132"/>
      <c r="I55" s="109"/>
      <c r="J55" s="126"/>
      <c r="K55" s="126"/>
      <c r="L55" s="126"/>
      <c r="M55" s="126"/>
      <c r="N55" s="126"/>
      <c r="O55" s="126"/>
      <c r="P55" s="127"/>
      <c r="Q55" s="128"/>
      <c r="R55" s="128"/>
      <c r="S55" s="205"/>
      <c r="T55" s="205"/>
      <c r="U55" s="113"/>
      <c r="V55" s="131"/>
      <c r="W55" s="131"/>
      <c r="Y55" s="28"/>
      <c r="Z55" s="23">
        <f t="shared" si="0"/>
        <v>0</v>
      </c>
      <c r="AA55" s="22"/>
      <c r="AB55" s="132" t="s">
        <v>395</v>
      </c>
      <c r="AC55" s="132"/>
      <c r="AD55" s="132"/>
      <c r="AE55" s="116" t="s">
        <v>246</v>
      </c>
      <c r="AF55" s="133" t="s">
        <v>265</v>
      </c>
      <c r="AG55" s="133" t="s">
        <v>265</v>
      </c>
      <c r="AH55" s="133" t="s">
        <v>265</v>
      </c>
      <c r="AI55" s="133" t="s">
        <v>265</v>
      </c>
      <c r="AJ55" s="133" t="s">
        <v>265</v>
      </c>
      <c r="AK55" s="133" t="s">
        <v>265</v>
      </c>
      <c r="AL55" s="213" t="s">
        <v>265</v>
      </c>
      <c r="AM55" s="1">
        <f t="shared" si="1"/>
        <v>0</v>
      </c>
    </row>
    <row r="56" spans="2:39" ht="15" customHeight="1">
      <c r="B56" s="4"/>
      <c r="C56" s="4"/>
      <c r="D56" s="113"/>
      <c r="E56" s="113"/>
      <c r="F56" s="132"/>
      <c r="G56" s="132"/>
      <c r="H56" s="132"/>
      <c r="I56" s="109"/>
      <c r="J56" s="126"/>
      <c r="K56" s="126"/>
      <c r="L56" s="126"/>
      <c r="M56" s="126"/>
      <c r="N56" s="126"/>
      <c r="O56" s="126"/>
      <c r="P56" s="127"/>
      <c r="Q56" s="128"/>
      <c r="R56" s="128"/>
      <c r="S56" s="205"/>
      <c r="T56" s="205"/>
      <c r="U56" s="113"/>
      <c r="V56" s="131"/>
      <c r="W56" s="131"/>
      <c r="Y56" s="28"/>
      <c r="Z56" s="23">
        <f t="shared" si="0"/>
        <v>0</v>
      </c>
      <c r="AA56" s="22"/>
      <c r="AB56" s="132" t="s">
        <v>240</v>
      </c>
      <c r="AC56" s="132"/>
      <c r="AD56" s="132"/>
      <c r="AE56" s="116" t="s">
        <v>246</v>
      </c>
      <c r="AF56" s="133" t="s">
        <v>266</v>
      </c>
      <c r="AG56" s="133" t="s">
        <v>266</v>
      </c>
      <c r="AH56" s="133" t="s">
        <v>266</v>
      </c>
      <c r="AI56" s="133" t="s">
        <v>266</v>
      </c>
      <c r="AJ56" s="133" t="s">
        <v>266</v>
      </c>
      <c r="AK56" s="133" t="s">
        <v>266</v>
      </c>
      <c r="AL56" s="213" t="s">
        <v>266</v>
      </c>
      <c r="AM56" s="1">
        <f t="shared" si="1"/>
        <v>0</v>
      </c>
    </row>
    <row r="57" spans="2:39" ht="15" customHeight="1">
      <c r="B57" s="4"/>
      <c r="C57" s="4"/>
      <c r="D57" s="113"/>
      <c r="E57" s="113"/>
      <c r="F57" s="132"/>
      <c r="G57" s="132"/>
      <c r="H57" s="132"/>
      <c r="I57" s="109"/>
      <c r="J57" s="126"/>
      <c r="K57" s="126"/>
      <c r="L57" s="126"/>
      <c r="M57" s="126"/>
      <c r="N57" s="126"/>
      <c r="O57" s="126"/>
      <c r="P57" s="127"/>
      <c r="Q57" s="128"/>
      <c r="R57" s="128"/>
      <c r="S57" s="205"/>
      <c r="T57" s="205"/>
      <c r="U57" s="113"/>
      <c r="V57" s="131"/>
      <c r="W57" s="131"/>
      <c r="Y57" s="28"/>
      <c r="Z57" s="23">
        <f t="shared" si="0"/>
        <v>0</v>
      </c>
      <c r="AA57" s="22"/>
      <c r="AB57" s="132" t="s">
        <v>240</v>
      </c>
      <c r="AC57" s="132"/>
      <c r="AD57" s="132"/>
      <c r="AE57" s="116" t="s">
        <v>246</v>
      </c>
      <c r="AF57" s="133" t="s">
        <v>267</v>
      </c>
      <c r="AG57" s="133" t="s">
        <v>267</v>
      </c>
      <c r="AH57" s="133" t="s">
        <v>267</v>
      </c>
      <c r="AI57" s="133" t="s">
        <v>267</v>
      </c>
      <c r="AJ57" s="133" t="s">
        <v>267</v>
      </c>
      <c r="AK57" s="133" t="s">
        <v>267</v>
      </c>
      <c r="AL57" s="213" t="s">
        <v>267</v>
      </c>
      <c r="AM57" s="1">
        <f t="shared" si="1"/>
        <v>0</v>
      </c>
    </row>
    <row r="58" spans="2:39" ht="15" customHeight="1">
      <c r="B58" s="4"/>
      <c r="C58" s="4"/>
      <c r="D58" s="113"/>
      <c r="E58" s="113"/>
      <c r="F58" s="132"/>
      <c r="G58" s="132"/>
      <c r="H58" s="132"/>
      <c r="I58" s="109"/>
      <c r="J58" s="126"/>
      <c r="K58" s="126"/>
      <c r="L58" s="126"/>
      <c r="M58" s="126"/>
      <c r="N58" s="126"/>
      <c r="O58" s="126"/>
      <c r="P58" s="127"/>
      <c r="Q58" s="128"/>
      <c r="R58" s="128"/>
      <c r="S58" s="205"/>
      <c r="T58" s="205"/>
      <c r="U58" s="113"/>
      <c r="V58" s="131"/>
      <c r="W58" s="131"/>
      <c r="Y58" s="28"/>
      <c r="Z58" s="23">
        <f t="shared" si="0"/>
        <v>0</v>
      </c>
      <c r="AA58" s="22"/>
      <c r="AB58" s="132" t="s">
        <v>240</v>
      </c>
      <c r="AC58" s="132"/>
      <c r="AD58" s="132"/>
      <c r="AE58" s="116" t="s">
        <v>246</v>
      </c>
      <c r="AF58" s="133" t="s">
        <v>268</v>
      </c>
      <c r="AG58" s="133" t="s">
        <v>268</v>
      </c>
      <c r="AH58" s="133" t="s">
        <v>268</v>
      </c>
      <c r="AI58" s="133" t="s">
        <v>268</v>
      </c>
      <c r="AJ58" s="133" t="s">
        <v>268</v>
      </c>
      <c r="AK58" s="133" t="s">
        <v>268</v>
      </c>
      <c r="AL58" s="213" t="s">
        <v>268</v>
      </c>
      <c r="AM58" s="1">
        <f t="shared" si="1"/>
        <v>0</v>
      </c>
    </row>
    <row r="59" spans="2:39" ht="15" customHeight="1">
      <c r="B59" s="4"/>
      <c r="C59" s="4"/>
      <c r="D59" s="113"/>
      <c r="E59" s="113"/>
      <c r="F59" s="132"/>
      <c r="G59" s="132"/>
      <c r="H59" s="132"/>
      <c r="I59" s="109"/>
      <c r="J59" s="126"/>
      <c r="K59" s="126"/>
      <c r="L59" s="126"/>
      <c r="M59" s="126"/>
      <c r="N59" s="126"/>
      <c r="O59" s="126"/>
      <c r="P59" s="127"/>
      <c r="Q59" s="128"/>
      <c r="R59" s="128"/>
      <c r="S59" s="205"/>
      <c r="T59" s="205"/>
      <c r="U59" s="113"/>
      <c r="V59" s="131"/>
      <c r="W59" s="131"/>
      <c r="Y59" s="28"/>
      <c r="Z59" s="23">
        <f t="shared" si="0"/>
        <v>0</v>
      </c>
      <c r="AA59" s="22"/>
      <c r="AB59" s="132" t="s">
        <v>240</v>
      </c>
      <c r="AC59" s="132"/>
      <c r="AD59" s="132"/>
      <c r="AE59" s="116" t="s">
        <v>246</v>
      </c>
      <c r="AF59" s="133" t="s">
        <v>270</v>
      </c>
      <c r="AG59" s="133" t="s">
        <v>270</v>
      </c>
      <c r="AH59" s="133" t="s">
        <v>270</v>
      </c>
      <c r="AI59" s="133" t="s">
        <v>270</v>
      </c>
      <c r="AJ59" s="133" t="s">
        <v>270</v>
      </c>
      <c r="AK59" s="133" t="s">
        <v>270</v>
      </c>
      <c r="AL59" s="213" t="s">
        <v>270</v>
      </c>
      <c r="AM59" s="1">
        <f t="shared" si="1"/>
        <v>0</v>
      </c>
    </row>
    <row r="60" spans="2:39" ht="15" customHeight="1">
      <c r="B60" s="4"/>
      <c r="C60" s="4"/>
      <c r="D60" s="113"/>
      <c r="E60" s="113"/>
      <c r="F60" s="132"/>
      <c r="G60" s="132"/>
      <c r="H60" s="132"/>
      <c r="I60" s="109"/>
      <c r="J60" s="126"/>
      <c r="K60" s="126"/>
      <c r="L60" s="126"/>
      <c r="M60" s="126"/>
      <c r="N60" s="126"/>
      <c r="O60" s="126"/>
      <c r="P60" s="127"/>
      <c r="Q60" s="128"/>
      <c r="R60" s="128"/>
      <c r="S60" s="205"/>
      <c r="T60" s="205"/>
      <c r="U60" s="113"/>
      <c r="V60" s="131"/>
      <c r="W60" s="131"/>
      <c r="Y60" s="28"/>
      <c r="Z60" s="23">
        <f t="shared" si="0"/>
        <v>0</v>
      </c>
      <c r="AA60" s="22"/>
      <c r="AB60" s="132" t="s">
        <v>240</v>
      </c>
      <c r="AC60" s="132"/>
      <c r="AD60" s="132"/>
      <c r="AE60" s="116" t="s">
        <v>246</v>
      </c>
      <c r="AF60" s="133" t="s">
        <v>271</v>
      </c>
      <c r="AG60" s="133" t="s">
        <v>271</v>
      </c>
      <c r="AH60" s="133" t="s">
        <v>271</v>
      </c>
      <c r="AI60" s="133" t="s">
        <v>271</v>
      </c>
      <c r="AJ60" s="133" t="s">
        <v>271</v>
      </c>
      <c r="AK60" s="133" t="s">
        <v>271</v>
      </c>
      <c r="AL60" s="213" t="s">
        <v>271</v>
      </c>
      <c r="AM60" s="1">
        <f t="shared" si="1"/>
        <v>0</v>
      </c>
    </row>
    <row r="61" spans="2:39" ht="15" customHeight="1">
      <c r="B61" s="4"/>
      <c r="C61" s="4"/>
      <c r="D61" s="113"/>
      <c r="E61" s="113"/>
      <c r="F61" s="132"/>
      <c r="G61" s="132"/>
      <c r="H61" s="132"/>
      <c r="I61" s="109"/>
      <c r="J61" s="126"/>
      <c r="K61" s="126"/>
      <c r="L61" s="126"/>
      <c r="M61" s="126"/>
      <c r="N61" s="126"/>
      <c r="O61" s="126"/>
      <c r="P61" s="127"/>
      <c r="Q61" s="128"/>
      <c r="R61" s="128"/>
      <c r="S61" s="205"/>
      <c r="T61" s="205"/>
      <c r="U61" s="113"/>
      <c r="V61" s="131"/>
      <c r="W61" s="131"/>
      <c r="Y61" s="28"/>
      <c r="Z61" s="23">
        <f t="shared" si="0"/>
        <v>0</v>
      </c>
      <c r="AA61" s="22"/>
      <c r="AB61" s="132"/>
      <c r="AC61" s="132"/>
      <c r="AD61" s="132"/>
      <c r="AE61" s="116"/>
      <c r="AF61" s="133"/>
      <c r="AG61" s="133"/>
      <c r="AH61" s="133"/>
      <c r="AI61" s="133"/>
      <c r="AJ61" s="133"/>
      <c r="AK61" s="133"/>
      <c r="AL61" s="134"/>
    </row>
    <row r="62" spans="2:39" ht="15" customHeight="1">
      <c r="B62" s="4"/>
      <c r="C62" s="4"/>
      <c r="D62" s="113"/>
      <c r="E62" s="113"/>
      <c r="F62" s="132"/>
      <c r="G62" s="132"/>
      <c r="H62" s="132"/>
      <c r="I62" s="109"/>
      <c r="J62" s="126"/>
      <c r="K62" s="126"/>
      <c r="L62" s="126"/>
      <c r="M62" s="126"/>
      <c r="N62" s="126"/>
      <c r="O62" s="126"/>
      <c r="P62" s="127"/>
      <c r="Q62" s="128"/>
      <c r="R62" s="128"/>
      <c r="S62" s="205"/>
      <c r="T62" s="205"/>
      <c r="U62" s="113"/>
      <c r="V62" s="131"/>
      <c r="W62" s="131"/>
      <c r="Y62" s="28"/>
      <c r="Z62" s="23">
        <f t="shared" si="0"/>
        <v>0</v>
      </c>
      <c r="AA62" s="22"/>
      <c r="AB62" s="123" t="s">
        <v>272</v>
      </c>
      <c r="AC62" s="124" t="s">
        <v>272</v>
      </c>
      <c r="AD62" s="125" t="s">
        <v>272</v>
      </c>
      <c r="AE62" s="116" t="s">
        <v>273</v>
      </c>
      <c r="AF62" s="133" t="s">
        <v>274</v>
      </c>
      <c r="AG62" s="133" t="s">
        <v>274</v>
      </c>
      <c r="AH62" s="133" t="s">
        <v>274</v>
      </c>
      <c r="AI62" s="133" t="s">
        <v>274</v>
      </c>
      <c r="AJ62" s="133" t="s">
        <v>274</v>
      </c>
      <c r="AK62" s="133" t="s">
        <v>274</v>
      </c>
      <c r="AL62" s="134" t="s">
        <v>274</v>
      </c>
      <c r="AM62" s="1">
        <f t="shared" ref="AM62:AM76" si="2">COUNTIF($J$16:$J$163,AF62)</f>
        <v>0</v>
      </c>
    </row>
    <row r="63" spans="2:39" ht="15" customHeight="1">
      <c r="B63" s="4"/>
      <c r="C63" s="4"/>
      <c r="D63" s="113"/>
      <c r="E63" s="113"/>
      <c r="F63" s="132"/>
      <c r="G63" s="132"/>
      <c r="H63" s="132"/>
      <c r="I63" s="109"/>
      <c r="J63" s="126"/>
      <c r="K63" s="126"/>
      <c r="L63" s="126"/>
      <c r="M63" s="126"/>
      <c r="N63" s="126"/>
      <c r="O63" s="126"/>
      <c r="P63" s="127"/>
      <c r="Q63" s="128"/>
      <c r="R63" s="128"/>
      <c r="S63" s="205"/>
      <c r="T63" s="205"/>
      <c r="U63" s="113"/>
      <c r="V63" s="131"/>
      <c r="W63" s="131"/>
      <c r="Y63" s="28"/>
      <c r="Z63" s="23">
        <f t="shared" si="0"/>
        <v>0</v>
      </c>
      <c r="AA63" s="22"/>
      <c r="AB63" s="123" t="s">
        <v>272</v>
      </c>
      <c r="AC63" s="124" t="s">
        <v>272</v>
      </c>
      <c r="AD63" s="125" t="s">
        <v>272</v>
      </c>
      <c r="AE63" s="116" t="s">
        <v>273</v>
      </c>
      <c r="AF63" s="133" t="s">
        <v>275</v>
      </c>
      <c r="AG63" s="133" t="s">
        <v>275</v>
      </c>
      <c r="AH63" s="133" t="s">
        <v>275</v>
      </c>
      <c r="AI63" s="133" t="s">
        <v>275</v>
      </c>
      <c r="AJ63" s="133" t="s">
        <v>275</v>
      </c>
      <c r="AK63" s="133" t="s">
        <v>275</v>
      </c>
      <c r="AL63" s="134" t="s">
        <v>275</v>
      </c>
      <c r="AM63" s="1">
        <f t="shared" si="2"/>
        <v>0</v>
      </c>
    </row>
    <row r="64" spans="2:39" ht="15" customHeight="1">
      <c r="B64" s="4"/>
      <c r="C64" s="4"/>
      <c r="D64" s="113"/>
      <c r="E64" s="113"/>
      <c r="F64" s="132"/>
      <c r="G64" s="132"/>
      <c r="H64" s="132"/>
      <c r="I64" s="109"/>
      <c r="J64" s="126"/>
      <c r="K64" s="126"/>
      <c r="L64" s="126"/>
      <c r="M64" s="126"/>
      <c r="N64" s="126"/>
      <c r="O64" s="126"/>
      <c r="P64" s="127"/>
      <c r="Q64" s="128"/>
      <c r="R64" s="128"/>
      <c r="S64" s="205"/>
      <c r="T64" s="205"/>
      <c r="U64" s="113"/>
      <c r="V64" s="131"/>
      <c r="W64" s="131"/>
      <c r="Y64" s="28"/>
      <c r="Z64" s="23">
        <f t="shared" si="0"/>
        <v>0</v>
      </c>
      <c r="AA64" s="22"/>
      <c r="AB64" s="123" t="s">
        <v>272</v>
      </c>
      <c r="AC64" s="124" t="s">
        <v>272</v>
      </c>
      <c r="AD64" s="125" t="s">
        <v>272</v>
      </c>
      <c r="AE64" s="116" t="s">
        <v>273</v>
      </c>
      <c r="AF64" s="133" t="s">
        <v>276</v>
      </c>
      <c r="AG64" s="133" t="s">
        <v>276</v>
      </c>
      <c r="AH64" s="133" t="s">
        <v>276</v>
      </c>
      <c r="AI64" s="133" t="s">
        <v>276</v>
      </c>
      <c r="AJ64" s="133" t="s">
        <v>276</v>
      </c>
      <c r="AK64" s="133" t="s">
        <v>276</v>
      </c>
      <c r="AL64" s="134" t="s">
        <v>276</v>
      </c>
      <c r="AM64" s="1">
        <f t="shared" si="2"/>
        <v>0</v>
      </c>
    </row>
    <row r="65" spans="2:39" ht="15" customHeight="1">
      <c r="B65" s="4"/>
      <c r="C65" s="4"/>
      <c r="D65" s="113"/>
      <c r="E65" s="113"/>
      <c r="F65" s="132"/>
      <c r="G65" s="132"/>
      <c r="H65" s="132"/>
      <c r="I65" s="109"/>
      <c r="J65" s="126"/>
      <c r="K65" s="126"/>
      <c r="L65" s="126"/>
      <c r="M65" s="126"/>
      <c r="N65" s="126"/>
      <c r="O65" s="126"/>
      <c r="P65" s="127"/>
      <c r="Q65" s="128"/>
      <c r="R65" s="128"/>
      <c r="S65" s="205"/>
      <c r="T65" s="205"/>
      <c r="U65" s="113"/>
      <c r="V65" s="131"/>
      <c r="W65" s="131"/>
      <c r="Y65" s="28"/>
      <c r="Z65" s="23">
        <f t="shared" si="0"/>
        <v>0</v>
      </c>
      <c r="AA65" s="22"/>
      <c r="AB65" s="123" t="s">
        <v>272</v>
      </c>
      <c r="AC65" s="124" t="s">
        <v>272</v>
      </c>
      <c r="AD65" s="125" t="s">
        <v>272</v>
      </c>
      <c r="AE65" s="116" t="s">
        <v>273</v>
      </c>
      <c r="AF65" s="133" t="s">
        <v>277</v>
      </c>
      <c r="AG65" s="133" t="s">
        <v>277</v>
      </c>
      <c r="AH65" s="133" t="s">
        <v>277</v>
      </c>
      <c r="AI65" s="133" t="s">
        <v>277</v>
      </c>
      <c r="AJ65" s="133" t="s">
        <v>277</v>
      </c>
      <c r="AK65" s="133" t="s">
        <v>277</v>
      </c>
      <c r="AL65" s="134" t="s">
        <v>277</v>
      </c>
      <c r="AM65" s="1">
        <f t="shared" si="2"/>
        <v>0</v>
      </c>
    </row>
    <row r="66" spans="2:39" ht="15" customHeight="1">
      <c r="B66" s="4"/>
      <c r="C66" s="4"/>
      <c r="D66" s="113"/>
      <c r="E66" s="113"/>
      <c r="F66" s="132"/>
      <c r="G66" s="132"/>
      <c r="H66" s="132"/>
      <c r="I66" s="109"/>
      <c r="J66" s="126"/>
      <c r="K66" s="126"/>
      <c r="L66" s="126"/>
      <c r="M66" s="126"/>
      <c r="N66" s="126"/>
      <c r="O66" s="126"/>
      <c r="P66" s="127"/>
      <c r="Q66" s="128"/>
      <c r="R66" s="128"/>
      <c r="S66" s="205"/>
      <c r="T66" s="205"/>
      <c r="U66" s="113"/>
      <c r="V66" s="131"/>
      <c r="W66" s="131"/>
      <c r="Y66" s="28"/>
      <c r="Z66" s="23">
        <f t="shared" si="0"/>
        <v>0</v>
      </c>
      <c r="AA66" s="22"/>
      <c r="AB66" s="123" t="s">
        <v>272</v>
      </c>
      <c r="AC66" s="124" t="s">
        <v>272</v>
      </c>
      <c r="AD66" s="125" t="s">
        <v>272</v>
      </c>
      <c r="AE66" s="116" t="s">
        <v>246</v>
      </c>
      <c r="AF66" s="133" t="s">
        <v>278</v>
      </c>
      <c r="AG66" s="133" t="s">
        <v>278</v>
      </c>
      <c r="AH66" s="133" t="s">
        <v>278</v>
      </c>
      <c r="AI66" s="133" t="s">
        <v>278</v>
      </c>
      <c r="AJ66" s="133" t="s">
        <v>278</v>
      </c>
      <c r="AK66" s="133" t="s">
        <v>278</v>
      </c>
      <c r="AL66" s="134" t="s">
        <v>278</v>
      </c>
      <c r="AM66" s="1">
        <f t="shared" si="2"/>
        <v>0</v>
      </c>
    </row>
    <row r="67" spans="2:39" ht="15" customHeight="1">
      <c r="B67" s="4"/>
      <c r="C67" s="4"/>
      <c r="D67" s="113"/>
      <c r="E67" s="113"/>
      <c r="F67" s="132"/>
      <c r="G67" s="132"/>
      <c r="H67" s="132"/>
      <c r="I67" s="109"/>
      <c r="J67" s="126"/>
      <c r="K67" s="126"/>
      <c r="L67" s="126"/>
      <c r="M67" s="126"/>
      <c r="N67" s="126"/>
      <c r="O67" s="126"/>
      <c r="P67" s="127"/>
      <c r="Q67" s="128"/>
      <c r="R67" s="128"/>
      <c r="S67" s="205"/>
      <c r="T67" s="205"/>
      <c r="U67" s="113"/>
      <c r="V67" s="131"/>
      <c r="W67" s="131"/>
      <c r="Y67" s="28"/>
      <c r="Z67" s="23">
        <f t="shared" si="0"/>
        <v>0</v>
      </c>
      <c r="AA67" s="22"/>
      <c r="AB67" s="123" t="s">
        <v>272</v>
      </c>
      <c r="AC67" s="124" t="s">
        <v>272</v>
      </c>
      <c r="AD67" s="125" t="s">
        <v>272</v>
      </c>
      <c r="AE67" s="116" t="s">
        <v>246</v>
      </c>
      <c r="AF67" s="133" t="s">
        <v>279</v>
      </c>
      <c r="AG67" s="133" t="s">
        <v>279</v>
      </c>
      <c r="AH67" s="133" t="s">
        <v>279</v>
      </c>
      <c r="AI67" s="133" t="s">
        <v>279</v>
      </c>
      <c r="AJ67" s="133" t="s">
        <v>279</v>
      </c>
      <c r="AK67" s="133" t="s">
        <v>279</v>
      </c>
      <c r="AL67" s="134" t="s">
        <v>279</v>
      </c>
      <c r="AM67" s="1">
        <f t="shared" si="2"/>
        <v>0</v>
      </c>
    </row>
    <row r="68" spans="2:39" ht="15" customHeight="1">
      <c r="B68" s="4"/>
      <c r="C68" s="4"/>
      <c r="D68" s="113"/>
      <c r="E68" s="113"/>
      <c r="F68" s="132"/>
      <c r="G68" s="132"/>
      <c r="H68" s="132"/>
      <c r="I68" s="109"/>
      <c r="J68" s="126"/>
      <c r="K68" s="126"/>
      <c r="L68" s="126"/>
      <c r="M68" s="126"/>
      <c r="N68" s="126"/>
      <c r="O68" s="126"/>
      <c r="P68" s="127"/>
      <c r="Q68" s="128"/>
      <c r="R68" s="128"/>
      <c r="S68" s="205"/>
      <c r="T68" s="205"/>
      <c r="U68" s="113"/>
      <c r="V68" s="131"/>
      <c r="W68" s="131"/>
      <c r="Y68" s="28"/>
      <c r="Z68" s="23">
        <f t="shared" si="0"/>
        <v>0</v>
      </c>
      <c r="AA68" s="22"/>
      <c r="AB68" s="123" t="s">
        <v>272</v>
      </c>
      <c r="AC68" s="124" t="s">
        <v>272</v>
      </c>
      <c r="AD68" s="125" t="s">
        <v>272</v>
      </c>
      <c r="AE68" s="116" t="s">
        <v>246</v>
      </c>
      <c r="AF68" s="133" t="s">
        <v>280</v>
      </c>
      <c r="AG68" s="133" t="s">
        <v>280</v>
      </c>
      <c r="AH68" s="133" t="s">
        <v>280</v>
      </c>
      <c r="AI68" s="133" t="s">
        <v>280</v>
      </c>
      <c r="AJ68" s="133" t="s">
        <v>280</v>
      </c>
      <c r="AK68" s="133" t="s">
        <v>280</v>
      </c>
      <c r="AL68" s="134" t="s">
        <v>280</v>
      </c>
      <c r="AM68" s="1">
        <f t="shared" si="2"/>
        <v>0</v>
      </c>
    </row>
    <row r="69" spans="2:39" ht="15" customHeight="1">
      <c r="B69" s="4"/>
      <c r="C69" s="4"/>
      <c r="D69" s="113"/>
      <c r="E69" s="113"/>
      <c r="F69" s="132"/>
      <c r="G69" s="132"/>
      <c r="H69" s="132"/>
      <c r="I69" s="109"/>
      <c r="J69" s="126"/>
      <c r="K69" s="126"/>
      <c r="L69" s="126"/>
      <c r="M69" s="126"/>
      <c r="N69" s="126"/>
      <c r="O69" s="126"/>
      <c r="P69" s="127"/>
      <c r="Q69" s="128"/>
      <c r="R69" s="128"/>
      <c r="S69" s="205"/>
      <c r="T69" s="205"/>
      <c r="U69" s="113"/>
      <c r="V69" s="131"/>
      <c r="W69" s="131"/>
      <c r="Y69" s="28"/>
      <c r="Z69" s="23">
        <f t="shared" si="0"/>
        <v>0</v>
      </c>
      <c r="AA69" s="22"/>
      <c r="AB69" s="123" t="s">
        <v>272</v>
      </c>
      <c r="AC69" s="124" t="s">
        <v>272</v>
      </c>
      <c r="AD69" s="125" t="s">
        <v>272</v>
      </c>
      <c r="AE69" s="116" t="s">
        <v>246</v>
      </c>
      <c r="AF69" s="133" t="s">
        <v>281</v>
      </c>
      <c r="AG69" s="133" t="s">
        <v>281</v>
      </c>
      <c r="AH69" s="133" t="s">
        <v>281</v>
      </c>
      <c r="AI69" s="133" t="s">
        <v>281</v>
      </c>
      <c r="AJ69" s="133" t="s">
        <v>281</v>
      </c>
      <c r="AK69" s="133" t="s">
        <v>281</v>
      </c>
      <c r="AL69" s="134" t="s">
        <v>281</v>
      </c>
      <c r="AM69" s="1">
        <f t="shared" si="2"/>
        <v>0</v>
      </c>
    </row>
    <row r="70" spans="2:39" ht="15" customHeight="1">
      <c r="B70" s="4"/>
      <c r="C70" s="4"/>
      <c r="D70" s="113"/>
      <c r="E70" s="113"/>
      <c r="F70" s="132"/>
      <c r="G70" s="132"/>
      <c r="H70" s="132"/>
      <c r="I70" s="109"/>
      <c r="J70" s="126"/>
      <c r="K70" s="126"/>
      <c r="L70" s="126"/>
      <c r="M70" s="126"/>
      <c r="N70" s="126"/>
      <c r="O70" s="126"/>
      <c r="P70" s="127"/>
      <c r="Q70" s="128"/>
      <c r="R70" s="128"/>
      <c r="S70" s="205"/>
      <c r="T70" s="205"/>
      <c r="U70" s="113"/>
      <c r="V70" s="131"/>
      <c r="W70" s="131"/>
      <c r="Y70" s="28"/>
      <c r="Z70" s="23">
        <f t="shared" si="0"/>
        <v>0</v>
      </c>
      <c r="AA70" s="22"/>
      <c r="AB70" s="123" t="s">
        <v>272</v>
      </c>
      <c r="AC70" s="124" t="s">
        <v>272</v>
      </c>
      <c r="AD70" s="125" t="s">
        <v>272</v>
      </c>
      <c r="AE70" s="116" t="s">
        <v>246</v>
      </c>
      <c r="AF70" s="133" t="s">
        <v>282</v>
      </c>
      <c r="AG70" s="133" t="s">
        <v>282</v>
      </c>
      <c r="AH70" s="133" t="s">
        <v>282</v>
      </c>
      <c r="AI70" s="133" t="s">
        <v>282</v>
      </c>
      <c r="AJ70" s="133" t="s">
        <v>282</v>
      </c>
      <c r="AK70" s="133" t="s">
        <v>282</v>
      </c>
      <c r="AL70" s="134" t="s">
        <v>282</v>
      </c>
      <c r="AM70" s="1">
        <f t="shared" si="2"/>
        <v>0</v>
      </c>
    </row>
    <row r="71" spans="2:39" ht="15" customHeight="1">
      <c r="B71" s="4"/>
      <c r="C71" s="4"/>
      <c r="D71" s="113"/>
      <c r="E71" s="113"/>
      <c r="F71" s="132"/>
      <c r="G71" s="132"/>
      <c r="H71" s="132"/>
      <c r="I71" s="109"/>
      <c r="J71" s="126"/>
      <c r="K71" s="126"/>
      <c r="L71" s="126"/>
      <c r="M71" s="126"/>
      <c r="N71" s="126"/>
      <c r="O71" s="126"/>
      <c r="P71" s="127"/>
      <c r="Q71" s="128"/>
      <c r="R71" s="128"/>
      <c r="S71" s="205"/>
      <c r="T71" s="205"/>
      <c r="U71" s="113"/>
      <c r="V71" s="131"/>
      <c r="W71" s="131"/>
      <c r="Y71" s="28"/>
      <c r="Z71" s="23">
        <f t="shared" si="0"/>
        <v>0</v>
      </c>
      <c r="AA71" s="22"/>
      <c r="AB71" s="123" t="s">
        <v>272</v>
      </c>
      <c r="AC71" s="124" t="s">
        <v>272</v>
      </c>
      <c r="AD71" s="125" t="s">
        <v>272</v>
      </c>
      <c r="AE71" s="116" t="s">
        <v>246</v>
      </c>
      <c r="AF71" s="133" t="s">
        <v>283</v>
      </c>
      <c r="AG71" s="133" t="s">
        <v>283</v>
      </c>
      <c r="AH71" s="133" t="s">
        <v>283</v>
      </c>
      <c r="AI71" s="133" t="s">
        <v>283</v>
      </c>
      <c r="AJ71" s="133" t="s">
        <v>283</v>
      </c>
      <c r="AK71" s="133" t="s">
        <v>283</v>
      </c>
      <c r="AL71" s="134" t="s">
        <v>283</v>
      </c>
      <c r="AM71" s="1">
        <f t="shared" si="2"/>
        <v>0</v>
      </c>
    </row>
    <row r="72" spans="2:39" ht="15" customHeight="1">
      <c r="B72" s="4"/>
      <c r="C72" s="4"/>
      <c r="D72" s="113"/>
      <c r="E72" s="113"/>
      <c r="F72" s="132"/>
      <c r="G72" s="132"/>
      <c r="H72" s="132"/>
      <c r="I72" s="109"/>
      <c r="J72" s="126"/>
      <c r="K72" s="126"/>
      <c r="L72" s="126"/>
      <c r="M72" s="126"/>
      <c r="N72" s="126"/>
      <c r="O72" s="126"/>
      <c r="P72" s="127"/>
      <c r="Q72" s="128"/>
      <c r="R72" s="128"/>
      <c r="S72" s="205"/>
      <c r="T72" s="205"/>
      <c r="U72" s="113"/>
      <c r="V72" s="131"/>
      <c r="W72" s="131"/>
      <c r="Y72" s="28"/>
      <c r="Z72" s="23">
        <f t="shared" si="0"/>
        <v>0</v>
      </c>
      <c r="AA72" s="22"/>
      <c r="AB72" s="123" t="s">
        <v>272</v>
      </c>
      <c r="AC72" s="124" t="s">
        <v>272</v>
      </c>
      <c r="AD72" s="125" t="s">
        <v>272</v>
      </c>
      <c r="AE72" s="116" t="s">
        <v>246</v>
      </c>
      <c r="AF72" s="133" t="s">
        <v>284</v>
      </c>
      <c r="AG72" s="133" t="s">
        <v>284</v>
      </c>
      <c r="AH72" s="133" t="s">
        <v>284</v>
      </c>
      <c r="AI72" s="133" t="s">
        <v>284</v>
      </c>
      <c r="AJ72" s="133" t="s">
        <v>284</v>
      </c>
      <c r="AK72" s="133" t="s">
        <v>284</v>
      </c>
      <c r="AL72" s="134" t="s">
        <v>284</v>
      </c>
      <c r="AM72" s="1">
        <f t="shared" si="2"/>
        <v>0</v>
      </c>
    </row>
    <row r="73" spans="2:39" ht="15" customHeight="1">
      <c r="B73" s="4"/>
      <c r="C73" s="4"/>
      <c r="D73" s="113"/>
      <c r="E73" s="113"/>
      <c r="F73" s="132"/>
      <c r="G73" s="132"/>
      <c r="H73" s="132"/>
      <c r="I73" s="109"/>
      <c r="J73" s="126"/>
      <c r="K73" s="126"/>
      <c r="L73" s="126"/>
      <c r="M73" s="126"/>
      <c r="N73" s="126"/>
      <c r="O73" s="126"/>
      <c r="P73" s="127"/>
      <c r="Q73" s="128"/>
      <c r="R73" s="128"/>
      <c r="S73" s="205"/>
      <c r="T73" s="205"/>
      <c r="U73" s="113"/>
      <c r="V73" s="131"/>
      <c r="W73" s="131"/>
      <c r="Y73" s="28"/>
      <c r="Z73" s="23">
        <f t="shared" si="0"/>
        <v>0</v>
      </c>
      <c r="AA73" s="22"/>
      <c r="AB73" s="123" t="s">
        <v>272</v>
      </c>
      <c r="AC73" s="124" t="s">
        <v>272</v>
      </c>
      <c r="AD73" s="125" t="s">
        <v>272</v>
      </c>
      <c r="AE73" s="116" t="s">
        <v>246</v>
      </c>
      <c r="AF73" s="133" t="s">
        <v>285</v>
      </c>
      <c r="AG73" s="133" t="s">
        <v>285</v>
      </c>
      <c r="AH73" s="133" t="s">
        <v>285</v>
      </c>
      <c r="AI73" s="133" t="s">
        <v>285</v>
      </c>
      <c r="AJ73" s="133" t="s">
        <v>285</v>
      </c>
      <c r="AK73" s="133" t="s">
        <v>285</v>
      </c>
      <c r="AL73" s="134" t="s">
        <v>285</v>
      </c>
      <c r="AM73" s="1">
        <f t="shared" si="2"/>
        <v>0</v>
      </c>
    </row>
    <row r="74" spans="2:39" ht="15" customHeight="1">
      <c r="B74" s="4"/>
      <c r="C74" s="4"/>
      <c r="D74" s="113"/>
      <c r="E74" s="113"/>
      <c r="F74" s="132"/>
      <c r="G74" s="132"/>
      <c r="H74" s="132"/>
      <c r="I74" s="109"/>
      <c r="J74" s="126"/>
      <c r="K74" s="126"/>
      <c r="L74" s="126"/>
      <c r="M74" s="126"/>
      <c r="N74" s="126"/>
      <c r="O74" s="126"/>
      <c r="P74" s="127"/>
      <c r="Q74" s="128"/>
      <c r="R74" s="128"/>
      <c r="S74" s="205"/>
      <c r="T74" s="205"/>
      <c r="U74" s="113"/>
      <c r="V74" s="131"/>
      <c r="W74" s="131"/>
      <c r="Y74" s="28"/>
      <c r="Z74" s="23">
        <f t="shared" si="0"/>
        <v>0</v>
      </c>
      <c r="AA74" s="22"/>
      <c r="AB74" s="123" t="s">
        <v>272</v>
      </c>
      <c r="AC74" s="124" t="s">
        <v>272</v>
      </c>
      <c r="AD74" s="125" t="s">
        <v>272</v>
      </c>
      <c r="AE74" s="116" t="s">
        <v>246</v>
      </c>
      <c r="AF74" s="133" t="s">
        <v>286</v>
      </c>
      <c r="AG74" s="133" t="s">
        <v>286</v>
      </c>
      <c r="AH74" s="133" t="s">
        <v>286</v>
      </c>
      <c r="AI74" s="133" t="s">
        <v>286</v>
      </c>
      <c r="AJ74" s="133" t="s">
        <v>286</v>
      </c>
      <c r="AK74" s="133" t="s">
        <v>286</v>
      </c>
      <c r="AL74" s="134" t="s">
        <v>286</v>
      </c>
      <c r="AM74" s="1">
        <f t="shared" si="2"/>
        <v>0</v>
      </c>
    </row>
    <row r="75" spans="2:39" ht="15" customHeight="1">
      <c r="B75" s="4"/>
      <c r="C75" s="4"/>
      <c r="D75" s="113"/>
      <c r="E75" s="113"/>
      <c r="F75" s="132"/>
      <c r="G75" s="132"/>
      <c r="H75" s="132"/>
      <c r="I75" s="109"/>
      <c r="J75" s="126"/>
      <c r="K75" s="126"/>
      <c r="L75" s="126"/>
      <c r="M75" s="126"/>
      <c r="N75" s="126"/>
      <c r="O75" s="126"/>
      <c r="P75" s="127"/>
      <c r="Q75" s="128"/>
      <c r="R75" s="128"/>
      <c r="S75" s="205"/>
      <c r="T75" s="205"/>
      <c r="U75" s="113"/>
      <c r="V75" s="131"/>
      <c r="W75" s="131"/>
      <c r="Y75" s="28"/>
      <c r="Z75" s="23">
        <f t="shared" si="0"/>
        <v>0</v>
      </c>
      <c r="AA75" s="22"/>
      <c r="AB75" s="123" t="s">
        <v>272</v>
      </c>
      <c r="AC75" s="124" t="s">
        <v>272</v>
      </c>
      <c r="AD75" s="125" t="s">
        <v>272</v>
      </c>
      <c r="AE75" s="116" t="s">
        <v>246</v>
      </c>
      <c r="AF75" s="133" t="s">
        <v>287</v>
      </c>
      <c r="AG75" s="133" t="s">
        <v>287</v>
      </c>
      <c r="AH75" s="133" t="s">
        <v>287</v>
      </c>
      <c r="AI75" s="133" t="s">
        <v>287</v>
      </c>
      <c r="AJ75" s="133" t="s">
        <v>287</v>
      </c>
      <c r="AK75" s="133" t="s">
        <v>287</v>
      </c>
      <c r="AL75" s="134" t="s">
        <v>287</v>
      </c>
      <c r="AM75" s="1">
        <f t="shared" si="2"/>
        <v>0</v>
      </c>
    </row>
    <row r="76" spans="2:39" ht="15" customHeight="1">
      <c r="B76" s="4"/>
      <c r="C76" s="4"/>
      <c r="D76" s="113"/>
      <c r="E76" s="113"/>
      <c r="F76" s="132"/>
      <c r="G76" s="132"/>
      <c r="H76" s="132"/>
      <c r="I76" s="109"/>
      <c r="J76" s="126"/>
      <c r="K76" s="126"/>
      <c r="L76" s="126"/>
      <c r="M76" s="126"/>
      <c r="N76" s="126"/>
      <c r="O76" s="126"/>
      <c r="P76" s="127"/>
      <c r="Q76" s="128"/>
      <c r="R76" s="128"/>
      <c r="S76" s="205"/>
      <c r="T76" s="205"/>
      <c r="U76" s="113"/>
      <c r="V76" s="131"/>
      <c r="W76" s="131"/>
      <c r="Y76" s="28"/>
      <c r="Z76" s="23">
        <f t="shared" si="0"/>
        <v>0</v>
      </c>
      <c r="AA76" s="22"/>
      <c r="AB76" s="123"/>
      <c r="AC76" s="124" t="s">
        <v>272</v>
      </c>
      <c r="AD76" s="125" t="s">
        <v>272</v>
      </c>
      <c r="AE76" s="116"/>
      <c r="AF76" s="133"/>
      <c r="AG76" s="133" t="s">
        <v>288</v>
      </c>
      <c r="AH76" s="133" t="s">
        <v>288</v>
      </c>
      <c r="AI76" s="133" t="s">
        <v>288</v>
      </c>
      <c r="AJ76" s="133" t="s">
        <v>288</v>
      </c>
      <c r="AK76" s="133" t="s">
        <v>288</v>
      </c>
      <c r="AL76" s="134" t="s">
        <v>288</v>
      </c>
      <c r="AM76" s="1">
        <f t="shared" si="2"/>
        <v>0</v>
      </c>
    </row>
    <row r="77" spans="2:39" ht="15" customHeight="1">
      <c r="B77" s="4"/>
      <c r="C77" s="4"/>
      <c r="D77" s="113"/>
      <c r="E77" s="113"/>
      <c r="F77" s="132"/>
      <c r="G77" s="132"/>
      <c r="H77" s="132"/>
      <c r="I77" s="109"/>
      <c r="J77" s="126"/>
      <c r="K77" s="126"/>
      <c r="L77" s="126"/>
      <c r="M77" s="126"/>
      <c r="N77" s="126"/>
      <c r="O77" s="126"/>
      <c r="P77" s="127"/>
      <c r="Q77" s="128"/>
      <c r="R77" s="128"/>
      <c r="S77" s="205"/>
      <c r="T77" s="205"/>
      <c r="U77" s="113"/>
      <c r="V77" s="131"/>
      <c r="W77" s="131"/>
      <c r="Y77" s="28"/>
      <c r="Z77" s="23">
        <f t="shared" si="0"/>
        <v>0</v>
      </c>
      <c r="AA77" s="22"/>
      <c r="AB77" s="123"/>
      <c r="AC77" s="124"/>
      <c r="AD77" s="125"/>
      <c r="AE77" s="116"/>
      <c r="AF77" s="133"/>
      <c r="AG77" s="133"/>
      <c r="AH77" s="133"/>
      <c r="AI77" s="133"/>
      <c r="AJ77" s="133"/>
      <c r="AK77" s="133"/>
      <c r="AL77" s="134"/>
    </row>
    <row r="78" spans="2:39" ht="15" customHeight="1">
      <c r="B78" s="4"/>
      <c r="C78" s="4"/>
      <c r="D78" s="113"/>
      <c r="E78" s="113"/>
      <c r="F78" s="132"/>
      <c r="G78" s="132"/>
      <c r="H78" s="132"/>
      <c r="I78" s="109"/>
      <c r="J78" s="126"/>
      <c r="K78" s="126"/>
      <c r="L78" s="126"/>
      <c r="M78" s="126"/>
      <c r="N78" s="126"/>
      <c r="O78" s="126"/>
      <c r="P78" s="127"/>
      <c r="Q78" s="128"/>
      <c r="R78" s="128"/>
      <c r="S78" s="205"/>
      <c r="T78" s="205"/>
      <c r="U78" s="113"/>
      <c r="V78" s="131"/>
      <c r="W78" s="131"/>
      <c r="Y78" s="28"/>
      <c r="Z78" s="23">
        <f t="shared" si="0"/>
        <v>0</v>
      </c>
      <c r="AA78" s="22"/>
      <c r="AB78" s="123" t="s">
        <v>289</v>
      </c>
      <c r="AC78" s="124"/>
      <c r="AD78" s="125"/>
      <c r="AE78" s="116" t="s">
        <v>273</v>
      </c>
      <c r="AF78" s="133" t="s">
        <v>290</v>
      </c>
      <c r="AG78" s="133" t="s">
        <v>290</v>
      </c>
      <c r="AH78" s="133" t="s">
        <v>290</v>
      </c>
      <c r="AI78" s="133" t="s">
        <v>290</v>
      </c>
      <c r="AJ78" s="133" t="s">
        <v>290</v>
      </c>
      <c r="AK78" s="133" t="s">
        <v>290</v>
      </c>
      <c r="AL78" s="134" t="s">
        <v>290</v>
      </c>
      <c r="AM78" s="1">
        <f t="shared" ref="AM78:AM109" si="3">COUNTIF($J$16:$J$163,AF78)</f>
        <v>0</v>
      </c>
    </row>
    <row r="79" spans="2:39" ht="15" customHeight="1">
      <c r="B79" s="4"/>
      <c r="C79" s="4"/>
      <c r="D79" s="113"/>
      <c r="E79" s="113"/>
      <c r="F79" s="132"/>
      <c r="G79" s="132"/>
      <c r="H79" s="132"/>
      <c r="I79" s="109"/>
      <c r="J79" s="126"/>
      <c r="K79" s="126"/>
      <c r="L79" s="126"/>
      <c r="M79" s="126"/>
      <c r="N79" s="126"/>
      <c r="O79" s="126"/>
      <c r="P79" s="127"/>
      <c r="Q79" s="128"/>
      <c r="R79" s="128"/>
      <c r="S79" s="205"/>
      <c r="T79" s="205"/>
      <c r="U79" s="113"/>
      <c r="V79" s="131"/>
      <c r="W79" s="131"/>
      <c r="Y79" s="28"/>
      <c r="Z79" s="23">
        <f t="shared" si="0"/>
        <v>0</v>
      </c>
      <c r="AA79" s="22"/>
      <c r="AB79" s="123" t="s">
        <v>289</v>
      </c>
      <c r="AC79" s="124"/>
      <c r="AD79" s="125"/>
      <c r="AE79" s="116" t="s">
        <v>273</v>
      </c>
      <c r="AF79" s="133" t="s">
        <v>292</v>
      </c>
      <c r="AG79" s="133" t="s">
        <v>292</v>
      </c>
      <c r="AH79" s="133" t="s">
        <v>292</v>
      </c>
      <c r="AI79" s="133" t="s">
        <v>292</v>
      </c>
      <c r="AJ79" s="133" t="s">
        <v>292</v>
      </c>
      <c r="AK79" s="133" t="s">
        <v>292</v>
      </c>
      <c r="AL79" s="134" t="s">
        <v>292</v>
      </c>
      <c r="AM79" s="1">
        <f t="shared" si="3"/>
        <v>0</v>
      </c>
    </row>
    <row r="80" spans="2:39" ht="15" customHeight="1">
      <c r="B80" s="4"/>
      <c r="C80" s="4"/>
      <c r="D80" s="113"/>
      <c r="E80" s="113"/>
      <c r="F80" s="132"/>
      <c r="G80" s="132"/>
      <c r="H80" s="132"/>
      <c r="I80" s="109"/>
      <c r="J80" s="126"/>
      <c r="K80" s="126"/>
      <c r="L80" s="126"/>
      <c r="M80" s="126"/>
      <c r="N80" s="126"/>
      <c r="O80" s="126"/>
      <c r="P80" s="127"/>
      <c r="Q80" s="128"/>
      <c r="R80" s="128"/>
      <c r="S80" s="205"/>
      <c r="T80" s="205"/>
      <c r="U80" s="113"/>
      <c r="V80" s="131"/>
      <c r="W80" s="131"/>
      <c r="Y80" s="28"/>
      <c r="Z80" s="23">
        <f t="shared" si="0"/>
        <v>0</v>
      </c>
      <c r="AA80" s="22"/>
      <c r="AB80" s="123" t="s">
        <v>289</v>
      </c>
      <c r="AC80" s="124"/>
      <c r="AD80" s="125"/>
      <c r="AE80" s="116" t="s">
        <v>273</v>
      </c>
      <c r="AF80" s="133" t="s">
        <v>293</v>
      </c>
      <c r="AG80" s="133" t="s">
        <v>293</v>
      </c>
      <c r="AH80" s="133" t="s">
        <v>293</v>
      </c>
      <c r="AI80" s="133" t="s">
        <v>293</v>
      </c>
      <c r="AJ80" s="133" t="s">
        <v>293</v>
      </c>
      <c r="AK80" s="133" t="s">
        <v>293</v>
      </c>
      <c r="AL80" s="134" t="s">
        <v>293</v>
      </c>
      <c r="AM80" s="1">
        <f t="shared" si="3"/>
        <v>0</v>
      </c>
    </row>
    <row r="81" spans="2:39" ht="15" customHeight="1">
      <c r="B81" s="4"/>
      <c r="C81" s="4"/>
      <c r="D81" s="113"/>
      <c r="E81" s="113"/>
      <c r="F81" s="132"/>
      <c r="G81" s="132"/>
      <c r="H81" s="132"/>
      <c r="I81" s="109"/>
      <c r="J81" s="126"/>
      <c r="K81" s="126"/>
      <c r="L81" s="126"/>
      <c r="M81" s="126"/>
      <c r="N81" s="126"/>
      <c r="O81" s="126"/>
      <c r="P81" s="127"/>
      <c r="Q81" s="128"/>
      <c r="R81" s="128"/>
      <c r="S81" s="205"/>
      <c r="T81" s="205"/>
      <c r="U81" s="113"/>
      <c r="V81" s="131"/>
      <c r="W81" s="131"/>
      <c r="Y81" s="28"/>
      <c r="Z81" s="23">
        <f t="shared" ref="Z81:Z146" si="4">SUM(S81,U81)</f>
        <v>0</v>
      </c>
      <c r="AA81" s="22"/>
      <c r="AB81" s="123" t="s">
        <v>289</v>
      </c>
      <c r="AC81" s="124"/>
      <c r="AD81" s="125"/>
      <c r="AE81" s="116" t="s">
        <v>273</v>
      </c>
      <c r="AF81" s="133" t="s">
        <v>294</v>
      </c>
      <c r="AG81" s="133" t="s">
        <v>294</v>
      </c>
      <c r="AH81" s="133" t="s">
        <v>294</v>
      </c>
      <c r="AI81" s="133" t="s">
        <v>294</v>
      </c>
      <c r="AJ81" s="133" t="s">
        <v>294</v>
      </c>
      <c r="AK81" s="133" t="s">
        <v>294</v>
      </c>
      <c r="AL81" s="134" t="s">
        <v>294</v>
      </c>
      <c r="AM81" s="1">
        <f t="shared" si="3"/>
        <v>0</v>
      </c>
    </row>
    <row r="82" spans="2:39" ht="15" customHeight="1">
      <c r="B82" s="4"/>
      <c r="C82" s="4"/>
      <c r="D82" s="113"/>
      <c r="E82" s="113"/>
      <c r="F82" s="132"/>
      <c r="G82" s="132"/>
      <c r="H82" s="132"/>
      <c r="I82" s="109"/>
      <c r="J82" s="126"/>
      <c r="K82" s="126"/>
      <c r="L82" s="126"/>
      <c r="M82" s="126"/>
      <c r="N82" s="126"/>
      <c r="O82" s="126"/>
      <c r="P82" s="127"/>
      <c r="Q82" s="128"/>
      <c r="R82" s="128"/>
      <c r="S82" s="205"/>
      <c r="T82" s="205"/>
      <c r="U82" s="113"/>
      <c r="V82" s="131"/>
      <c r="W82" s="131"/>
      <c r="Y82" s="28"/>
      <c r="Z82" s="23">
        <f t="shared" si="4"/>
        <v>0</v>
      </c>
      <c r="AA82" s="22"/>
      <c r="AB82" s="123" t="s">
        <v>289</v>
      </c>
      <c r="AC82" s="124"/>
      <c r="AD82" s="125"/>
      <c r="AE82" s="116" t="s">
        <v>273</v>
      </c>
      <c r="AF82" s="133" t="s">
        <v>295</v>
      </c>
      <c r="AG82" s="133" t="s">
        <v>295</v>
      </c>
      <c r="AH82" s="133" t="s">
        <v>295</v>
      </c>
      <c r="AI82" s="133" t="s">
        <v>295</v>
      </c>
      <c r="AJ82" s="133" t="s">
        <v>295</v>
      </c>
      <c r="AK82" s="133" t="s">
        <v>295</v>
      </c>
      <c r="AL82" s="134" t="s">
        <v>295</v>
      </c>
      <c r="AM82" s="1">
        <f t="shared" si="3"/>
        <v>0</v>
      </c>
    </row>
    <row r="83" spans="2:39" ht="15" customHeight="1">
      <c r="B83" s="4"/>
      <c r="C83" s="4"/>
      <c r="D83" s="113"/>
      <c r="E83" s="113"/>
      <c r="F83" s="132"/>
      <c r="G83" s="132"/>
      <c r="H83" s="132"/>
      <c r="I83" s="109"/>
      <c r="J83" s="126"/>
      <c r="K83" s="126"/>
      <c r="L83" s="126"/>
      <c r="M83" s="126"/>
      <c r="N83" s="126"/>
      <c r="O83" s="126"/>
      <c r="P83" s="127"/>
      <c r="Q83" s="128"/>
      <c r="R83" s="128"/>
      <c r="S83" s="205"/>
      <c r="T83" s="205"/>
      <c r="U83" s="113"/>
      <c r="V83" s="131"/>
      <c r="W83" s="131"/>
      <c r="Y83" s="28"/>
      <c r="Z83" s="23">
        <f t="shared" si="4"/>
        <v>0</v>
      </c>
      <c r="AA83" s="22"/>
      <c r="AB83" s="123" t="s">
        <v>289</v>
      </c>
      <c r="AC83" s="124"/>
      <c r="AD83" s="125"/>
      <c r="AE83" s="116" t="s">
        <v>273</v>
      </c>
      <c r="AF83" s="133" t="s">
        <v>296</v>
      </c>
      <c r="AG83" s="133"/>
      <c r="AH83" s="133"/>
      <c r="AI83" s="133"/>
      <c r="AJ83" s="133"/>
      <c r="AK83" s="133"/>
      <c r="AL83" s="134"/>
      <c r="AM83" s="1">
        <f t="shared" si="3"/>
        <v>0</v>
      </c>
    </row>
    <row r="84" spans="2:39" ht="15" customHeight="1">
      <c r="B84" s="4"/>
      <c r="C84" s="4"/>
      <c r="D84" s="113"/>
      <c r="E84" s="113"/>
      <c r="F84" s="132"/>
      <c r="G84" s="132"/>
      <c r="H84" s="132"/>
      <c r="I84" s="109"/>
      <c r="J84" s="126"/>
      <c r="K84" s="126"/>
      <c r="L84" s="126"/>
      <c r="M84" s="126"/>
      <c r="N84" s="126"/>
      <c r="O84" s="126"/>
      <c r="P84" s="127"/>
      <c r="Q84" s="128"/>
      <c r="R84" s="128"/>
      <c r="S84" s="129"/>
      <c r="T84" s="130"/>
      <c r="U84" s="78"/>
      <c r="V84" s="219"/>
      <c r="W84" s="220"/>
      <c r="Y84" s="28"/>
      <c r="Z84" s="23">
        <f t="shared" si="4"/>
        <v>0</v>
      </c>
      <c r="AA84" s="22"/>
      <c r="AB84" s="123" t="s">
        <v>289</v>
      </c>
      <c r="AC84" s="124"/>
      <c r="AD84" s="125"/>
      <c r="AE84" s="116" t="s">
        <v>273</v>
      </c>
      <c r="AF84" s="133" t="s">
        <v>297</v>
      </c>
      <c r="AG84" s="133"/>
      <c r="AH84" s="133"/>
      <c r="AI84" s="133"/>
      <c r="AJ84" s="133"/>
      <c r="AK84" s="133"/>
      <c r="AL84" s="134"/>
      <c r="AM84" s="1">
        <f t="shared" si="3"/>
        <v>0</v>
      </c>
    </row>
    <row r="85" spans="2:39" ht="15" customHeight="1">
      <c r="B85" s="4"/>
      <c r="C85" s="4"/>
      <c r="D85" s="113"/>
      <c r="E85" s="113"/>
      <c r="F85" s="132"/>
      <c r="G85" s="132"/>
      <c r="H85" s="132"/>
      <c r="I85" s="109"/>
      <c r="J85" s="126"/>
      <c r="K85" s="126"/>
      <c r="L85" s="126"/>
      <c r="M85" s="126"/>
      <c r="N85" s="126"/>
      <c r="O85" s="126"/>
      <c r="P85" s="127"/>
      <c r="Q85" s="128"/>
      <c r="R85" s="128"/>
      <c r="S85" s="129"/>
      <c r="T85" s="130"/>
      <c r="U85" s="78"/>
      <c r="V85" s="219"/>
      <c r="W85" s="220"/>
      <c r="Y85" s="28"/>
      <c r="Z85" s="23">
        <f t="shared" si="4"/>
        <v>0</v>
      </c>
      <c r="AA85" s="22"/>
      <c r="AB85" s="123" t="s">
        <v>289</v>
      </c>
      <c r="AC85" s="124"/>
      <c r="AD85" s="125"/>
      <c r="AE85" s="116" t="s">
        <v>273</v>
      </c>
      <c r="AF85" s="133" t="s">
        <v>298</v>
      </c>
      <c r="AG85" s="133"/>
      <c r="AH85" s="133"/>
      <c r="AI85" s="133"/>
      <c r="AJ85" s="133"/>
      <c r="AK85" s="133"/>
      <c r="AL85" s="134"/>
      <c r="AM85" s="1">
        <f t="shared" si="3"/>
        <v>0</v>
      </c>
    </row>
    <row r="86" spans="2:39" ht="15" customHeight="1">
      <c r="B86" s="4"/>
      <c r="C86" s="4"/>
      <c r="D86" s="113"/>
      <c r="E86" s="113"/>
      <c r="F86" s="132"/>
      <c r="G86" s="132"/>
      <c r="H86" s="132"/>
      <c r="I86" s="109"/>
      <c r="J86" s="126"/>
      <c r="K86" s="126"/>
      <c r="L86" s="126"/>
      <c r="M86" s="126"/>
      <c r="N86" s="126"/>
      <c r="O86" s="126"/>
      <c r="P86" s="127"/>
      <c r="Q86" s="128"/>
      <c r="R86" s="128"/>
      <c r="S86" s="129"/>
      <c r="T86" s="130"/>
      <c r="U86" s="78"/>
      <c r="V86" s="219"/>
      <c r="W86" s="220"/>
      <c r="Y86" s="28"/>
      <c r="Z86" s="23">
        <f t="shared" si="4"/>
        <v>0</v>
      </c>
      <c r="AA86" s="22"/>
      <c r="AB86" s="123" t="s">
        <v>289</v>
      </c>
      <c r="AC86" s="124"/>
      <c r="AD86" s="125"/>
      <c r="AE86" s="116" t="s">
        <v>273</v>
      </c>
      <c r="AF86" s="133" t="s">
        <v>299</v>
      </c>
      <c r="AG86" s="133"/>
      <c r="AH86" s="133"/>
      <c r="AI86" s="133"/>
      <c r="AJ86" s="133"/>
      <c r="AK86" s="133"/>
      <c r="AL86" s="134"/>
      <c r="AM86" s="1">
        <f t="shared" si="3"/>
        <v>0</v>
      </c>
    </row>
    <row r="87" spans="2:39" ht="15" customHeight="1">
      <c r="B87" s="4"/>
      <c r="C87" s="4"/>
      <c r="D87" s="113"/>
      <c r="E87" s="113"/>
      <c r="F87" s="132"/>
      <c r="G87" s="132"/>
      <c r="H87" s="132"/>
      <c r="I87" s="109"/>
      <c r="J87" s="126"/>
      <c r="K87" s="126"/>
      <c r="L87" s="126"/>
      <c r="M87" s="126"/>
      <c r="N87" s="126"/>
      <c r="O87" s="126"/>
      <c r="P87" s="127"/>
      <c r="Q87" s="128"/>
      <c r="R87" s="128"/>
      <c r="S87" s="129"/>
      <c r="T87" s="130"/>
      <c r="U87" s="78"/>
      <c r="V87" s="219"/>
      <c r="W87" s="220"/>
      <c r="Y87" s="28"/>
      <c r="Z87" s="23">
        <f t="shared" si="4"/>
        <v>0</v>
      </c>
      <c r="AA87" s="22"/>
      <c r="AB87" s="123" t="s">
        <v>289</v>
      </c>
      <c r="AC87" s="124"/>
      <c r="AD87" s="125"/>
      <c r="AE87" s="116" t="s">
        <v>273</v>
      </c>
      <c r="AF87" s="133" t="s">
        <v>300</v>
      </c>
      <c r="AG87" s="133"/>
      <c r="AH87" s="133"/>
      <c r="AI87" s="133"/>
      <c r="AJ87" s="133"/>
      <c r="AK87" s="133"/>
      <c r="AL87" s="134"/>
      <c r="AM87" s="1">
        <f t="shared" si="3"/>
        <v>0</v>
      </c>
    </row>
    <row r="88" spans="2:39" ht="15" customHeight="1">
      <c r="B88" s="4"/>
      <c r="C88" s="4"/>
      <c r="D88" s="113"/>
      <c r="E88" s="113"/>
      <c r="F88" s="132"/>
      <c r="G88" s="132"/>
      <c r="H88" s="132"/>
      <c r="I88" s="109"/>
      <c r="J88" s="126"/>
      <c r="K88" s="126"/>
      <c r="L88" s="126"/>
      <c r="M88" s="126"/>
      <c r="N88" s="126"/>
      <c r="O88" s="126"/>
      <c r="P88" s="127"/>
      <c r="Q88" s="128"/>
      <c r="R88" s="128"/>
      <c r="S88" s="129"/>
      <c r="T88" s="130"/>
      <c r="U88" s="78"/>
      <c r="V88" s="219"/>
      <c r="W88" s="220"/>
      <c r="Y88" s="28"/>
      <c r="Z88" s="23">
        <f t="shared" si="4"/>
        <v>0</v>
      </c>
      <c r="AA88" s="22"/>
      <c r="AB88" s="123" t="s">
        <v>289</v>
      </c>
      <c r="AC88" s="124"/>
      <c r="AD88" s="125"/>
      <c r="AE88" s="116" t="s">
        <v>273</v>
      </c>
      <c r="AF88" s="133" t="s">
        <v>301</v>
      </c>
      <c r="AG88" s="133"/>
      <c r="AH88" s="133"/>
      <c r="AI88" s="133"/>
      <c r="AJ88" s="133"/>
      <c r="AK88" s="133"/>
      <c r="AL88" s="134"/>
      <c r="AM88" s="1">
        <f t="shared" si="3"/>
        <v>0</v>
      </c>
    </row>
    <row r="89" spans="2:39" ht="15" customHeight="1">
      <c r="B89" s="4"/>
      <c r="C89" s="4"/>
      <c r="D89" s="113"/>
      <c r="E89" s="113"/>
      <c r="F89" s="132"/>
      <c r="G89" s="132"/>
      <c r="H89" s="132"/>
      <c r="I89" s="109"/>
      <c r="J89" s="126"/>
      <c r="K89" s="126"/>
      <c r="L89" s="126"/>
      <c r="M89" s="126"/>
      <c r="N89" s="126"/>
      <c r="O89" s="126"/>
      <c r="P89" s="127"/>
      <c r="Q89" s="128"/>
      <c r="R89" s="128"/>
      <c r="S89" s="129"/>
      <c r="T89" s="130"/>
      <c r="U89" s="78"/>
      <c r="V89" s="219"/>
      <c r="W89" s="220"/>
      <c r="Y89" s="28"/>
      <c r="Z89" s="23">
        <f t="shared" si="4"/>
        <v>0</v>
      </c>
      <c r="AA89" s="22"/>
      <c r="AB89" s="123" t="s">
        <v>289</v>
      </c>
      <c r="AC89" s="124"/>
      <c r="AD89" s="125"/>
      <c r="AE89" s="116" t="s">
        <v>273</v>
      </c>
      <c r="AF89" s="133" t="s">
        <v>302</v>
      </c>
      <c r="AG89" s="133"/>
      <c r="AH89" s="133"/>
      <c r="AI89" s="133"/>
      <c r="AJ89" s="133"/>
      <c r="AK89" s="133"/>
      <c r="AL89" s="134"/>
      <c r="AM89" s="1">
        <f t="shared" si="3"/>
        <v>0</v>
      </c>
    </row>
    <row r="90" spans="2:39" ht="15" customHeight="1">
      <c r="B90" s="4"/>
      <c r="C90" s="4"/>
      <c r="D90" s="113"/>
      <c r="E90" s="113"/>
      <c r="F90" s="132"/>
      <c r="G90" s="132"/>
      <c r="H90" s="132"/>
      <c r="I90" s="109"/>
      <c r="J90" s="126"/>
      <c r="K90" s="126"/>
      <c r="L90" s="126"/>
      <c r="M90" s="126"/>
      <c r="N90" s="126"/>
      <c r="O90" s="126"/>
      <c r="P90" s="127"/>
      <c r="Q90" s="128"/>
      <c r="R90" s="128"/>
      <c r="S90" s="129"/>
      <c r="T90" s="130"/>
      <c r="U90" s="78"/>
      <c r="V90" s="219"/>
      <c r="W90" s="220"/>
      <c r="Y90" s="28"/>
      <c r="Z90" s="23">
        <f t="shared" si="4"/>
        <v>0</v>
      </c>
      <c r="AA90" s="22"/>
      <c r="AB90" s="123" t="s">
        <v>289</v>
      </c>
      <c r="AC90" s="124"/>
      <c r="AD90" s="125"/>
      <c r="AE90" s="116" t="s">
        <v>273</v>
      </c>
      <c r="AF90" s="133" t="s">
        <v>303</v>
      </c>
      <c r="AG90" s="133"/>
      <c r="AH90" s="133"/>
      <c r="AI90" s="133"/>
      <c r="AJ90" s="133"/>
      <c r="AK90" s="133"/>
      <c r="AL90" s="134"/>
      <c r="AM90" s="1">
        <f t="shared" si="3"/>
        <v>0</v>
      </c>
    </row>
    <row r="91" spans="2:39" ht="15" customHeight="1">
      <c r="B91" s="4"/>
      <c r="C91" s="4"/>
      <c r="D91" s="113"/>
      <c r="E91" s="113"/>
      <c r="F91" s="132"/>
      <c r="G91" s="132"/>
      <c r="H91" s="132"/>
      <c r="I91" s="109"/>
      <c r="J91" s="126"/>
      <c r="K91" s="126"/>
      <c r="L91" s="126"/>
      <c r="M91" s="126"/>
      <c r="N91" s="126"/>
      <c r="O91" s="126"/>
      <c r="P91" s="127"/>
      <c r="Q91" s="128"/>
      <c r="R91" s="128"/>
      <c r="S91" s="129"/>
      <c r="T91" s="130"/>
      <c r="U91" s="78"/>
      <c r="V91" s="219"/>
      <c r="W91" s="220"/>
      <c r="Y91" s="28"/>
      <c r="Z91" s="23">
        <f t="shared" si="4"/>
        <v>0</v>
      </c>
      <c r="AA91" s="22"/>
      <c r="AB91" s="123" t="s">
        <v>398</v>
      </c>
      <c r="AC91" s="124"/>
      <c r="AD91" s="125"/>
      <c r="AE91" s="116" t="s">
        <v>273</v>
      </c>
      <c r="AF91" s="133" t="s">
        <v>304</v>
      </c>
      <c r="AG91" s="133"/>
      <c r="AH91" s="133"/>
      <c r="AI91" s="133"/>
      <c r="AJ91" s="133"/>
      <c r="AK91" s="133"/>
      <c r="AL91" s="134"/>
      <c r="AM91" s="1">
        <f t="shared" si="3"/>
        <v>0</v>
      </c>
    </row>
    <row r="92" spans="2:39" ht="15" customHeight="1">
      <c r="B92" s="4"/>
      <c r="C92" s="4"/>
      <c r="D92" s="113"/>
      <c r="E92" s="113"/>
      <c r="F92" s="132"/>
      <c r="G92" s="132"/>
      <c r="H92" s="132"/>
      <c r="I92" s="109"/>
      <c r="J92" s="126"/>
      <c r="K92" s="126"/>
      <c r="L92" s="126"/>
      <c r="M92" s="126"/>
      <c r="N92" s="126"/>
      <c r="O92" s="126"/>
      <c r="P92" s="127"/>
      <c r="Q92" s="128"/>
      <c r="R92" s="128"/>
      <c r="S92" s="129"/>
      <c r="T92" s="130"/>
      <c r="U92" s="78"/>
      <c r="V92" s="219"/>
      <c r="W92" s="220"/>
      <c r="Y92" s="28"/>
      <c r="Z92" s="23">
        <f t="shared" si="4"/>
        <v>0</v>
      </c>
      <c r="AA92" s="22"/>
      <c r="AB92" s="123" t="s">
        <v>398</v>
      </c>
      <c r="AC92" s="124"/>
      <c r="AD92" s="125"/>
      <c r="AE92" s="116" t="s">
        <v>273</v>
      </c>
      <c r="AF92" s="133" t="s">
        <v>305</v>
      </c>
      <c r="AG92" s="133"/>
      <c r="AH92" s="133"/>
      <c r="AI92" s="133"/>
      <c r="AJ92" s="133"/>
      <c r="AK92" s="133"/>
      <c r="AL92" s="134"/>
      <c r="AM92" s="1">
        <f t="shared" si="3"/>
        <v>0</v>
      </c>
    </row>
    <row r="93" spans="2:39" ht="15" customHeight="1">
      <c r="B93" s="4"/>
      <c r="C93" s="4"/>
      <c r="D93" s="113"/>
      <c r="E93" s="113"/>
      <c r="F93" s="132"/>
      <c r="G93" s="132"/>
      <c r="H93" s="132"/>
      <c r="I93" s="109"/>
      <c r="J93" s="126"/>
      <c r="K93" s="126"/>
      <c r="L93" s="126"/>
      <c r="M93" s="126"/>
      <c r="N93" s="126"/>
      <c r="O93" s="126"/>
      <c r="P93" s="127"/>
      <c r="Q93" s="128"/>
      <c r="R93" s="128"/>
      <c r="S93" s="129"/>
      <c r="T93" s="130"/>
      <c r="U93" s="78"/>
      <c r="V93" s="219"/>
      <c r="W93" s="220"/>
      <c r="Y93" s="28"/>
      <c r="Z93" s="23">
        <f t="shared" si="4"/>
        <v>0</v>
      </c>
      <c r="AA93" s="22"/>
      <c r="AB93" s="214" t="s">
        <v>289</v>
      </c>
      <c r="AC93" s="215"/>
      <c r="AD93" s="216"/>
      <c r="AE93" s="120" t="s">
        <v>273</v>
      </c>
      <c r="AF93" s="217" t="s">
        <v>306</v>
      </c>
      <c r="AG93" s="217"/>
      <c r="AH93" s="217"/>
      <c r="AI93" s="217"/>
      <c r="AJ93" s="217"/>
      <c r="AK93" s="217"/>
      <c r="AL93" s="218"/>
      <c r="AM93" s="1">
        <f t="shared" si="3"/>
        <v>0</v>
      </c>
    </row>
    <row r="94" spans="2:39" ht="15" customHeight="1">
      <c r="B94" s="4"/>
      <c r="C94" s="4"/>
      <c r="D94" s="113"/>
      <c r="E94" s="113"/>
      <c r="F94" s="132"/>
      <c r="G94" s="132"/>
      <c r="H94" s="132"/>
      <c r="I94" s="109"/>
      <c r="J94" s="126"/>
      <c r="K94" s="126"/>
      <c r="L94" s="126"/>
      <c r="M94" s="126"/>
      <c r="N94" s="126"/>
      <c r="O94" s="126"/>
      <c r="P94" s="127"/>
      <c r="Q94" s="128"/>
      <c r="R94" s="128"/>
      <c r="S94" s="129"/>
      <c r="T94" s="130"/>
      <c r="U94" s="78"/>
      <c r="V94" s="219"/>
      <c r="W94" s="220"/>
      <c r="Y94" s="28"/>
      <c r="Z94" s="23">
        <f t="shared" si="4"/>
        <v>0</v>
      </c>
      <c r="AA94" s="22"/>
      <c r="AB94" s="214" t="s">
        <v>289</v>
      </c>
      <c r="AC94" s="215"/>
      <c r="AD94" s="216"/>
      <c r="AE94" s="120" t="s">
        <v>273</v>
      </c>
      <c r="AF94" s="217" t="s">
        <v>307</v>
      </c>
      <c r="AG94" s="217"/>
      <c r="AH94" s="217"/>
      <c r="AI94" s="217"/>
      <c r="AJ94" s="217"/>
      <c r="AK94" s="217"/>
      <c r="AL94" s="218"/>
      <c r="AM94" s="1">
        <f t="shared" si="3"/>
        <v>0</v>
      </c>
    </row>
    <row r="95" spans="2:39" ht="15" customHeight="1">
      <c r="B95" s="4"/>
      <c r="C95" s="4"/>
      <c r="D95" s="113"/>
      <c r="E95" s="113"/>
      <c r="F95" s="132"/>
      <c r="G95" s="132"/>
      <c r="H95" s="132"/>
      <c r="I95" s="109"/>
      <c r="J95" s="126"/>
      <c r="K95" s="126"/>
      <c r="L95" s="126"/>
      <c r="M95" s="126"/>
      <c r="N95" s="126"/>
      <c r="O95" s="126"/>
      <c r="P95" s="127"/>
      <c r="Q95" s="128"/>
      <c r="R95" s="128"/>
      <c r="S95" s="129"/>
      <c r="T95" s="130"/>
      <c r="U95" s="78"/>
      <c r="V95" s="219"/>
      <c r="W95" s="220"/>
      <c r="Y95" s="28"/>
      <c r="Z95" s="23">
        <f t="shared" si="4"/>
        <v>0</v>
      </c>
      <c r="AA95" s="22"/>
      <c r="AB95" s="123" t="s">
        <v>289</v>
      </c>
      <c r="AC95" s="124"/>
      <c r="AD95" s="125"/>
      <c r="AE95" s="116" t="s">
        <v>273</v>
      </c>
      <c r="AF95" s="133" t="s">
        <v>308</v>
      </c>
      <c r="AG95" s="133"/>
      <c r="AH95" s="133"/>
      <c r="AI95" s="133"/>
      <c r="AJ95" s="133"/>
      <c r="AK95" s="133"/>
      <c r="AL95" s="134"/>
      <c r="AM95" s="1">
        <f t="shared" si="3"/>
        <v>0</v>
      </c>
    </row>
    <row r="96" spans="2:39" ht="15" customHeight="1">
      <c r="B96" s="4"/>
      <c r="C96" s="4"/>
      <c r="D96" s="113"/>
      <c r="E96" s="113"/>
      <c r="F96" s="132"/>
      <c r="G96" s="132"/>
      <c r="H96" s="132"/>
      <c r="I96" s="109"/>
      <c r="J96" s="126"/>
      <c r="K96" s="126"/>
      <c r="L96" s="126"/>
      <c r="M96" s="126"/>
      <c r="N96" s="126"/>
      <c r="O96" s="126"/>
      <c r="P96" s="127"/>
      <c r="Q96" s="128"/>
      <c r="R96" s="128"/>
      <c r="S96" s="129"/>
      <c r="T96" s="130"/>
      <c r="U96" s="78"/>
      <c r="V96" s="219"/>
      <c r="W96" s="220"/>
      <c r="Y96" s="28"/>
      <c r="Z96" s="23">
        <f t="shared" si="4"/>
        <v>0</v>
      </c>
      <c r="AA96" s="22"/>
      <c r="AB96" s="123" t="s">
        <v>289</v>
      </c>
      <c r="AC96" s="124"/>
      <c r="AD96" s="125"/>
      <c r="AE96" s="116" t="s">
        <v>273</v>
      </c>
      <c r="AF96" s="133" t="s">
        <v>309</v>
      </c>
      <c r="AG96" s="133"/>
      <c r="AH96" s="133"/>
      <c r="AI96" s="133"/>
      <c r="AJ96" s="133"/>
      <c r="AK96" s="133"/>
      <c r="AL96" s="213"/>
      <c r="AM96" s="1">
        <f t="shared" si="3"/>
        <v>0</v>
      </c>
    </row>
    <row r="97" spans="2:39" ht="15" customHeight="1">
      <c r="B97" s="4"/>
      <c r="C97" s="4"/>
      <c r="D97" s="113"/>
      <c r="E97" s="113"/>
      <c r="F97" s="132"/>
      <c r="G97" s="132"/>
      <c r="H97" s="132"/>
      <c r="I97" s="109"/>
      <c r="J97" s="126"/>
      <c r="K97" s="126"/>
      <c r="L97" s="126"/>
      <c r="M97" s="126"/>
      <c r="N97" s="126"/>
      <c r="O97" s="126"/>
      <c r="P97" s="127"/>
      <c r="Q97" s="128"/>
      <c r="R97" s="128"/>
      <c r="S97" s="129"/>
      <c r="T97" s="130"/>
      <c r="U97" s="78"/>
      <c r="V97" s="219"/>
      <c r="W97" s="220"/>
      <c r="Y97" s="28"/>
      <c r="Z97" s="23">
        <f t="shared" si="4"/>
        <v>0</v>
      </c>
      <c r="AA97" s="22"/>
      <c r="AB97" s="123" t="s">
        <v>289</v>
      </c>
      <c r="AC97" s="124"/>
      <c r="AD97" s="125"/>
      <c r="AE97" s="116" t="s">
        <v>273</v>
      </c>
      <c r="AF97" s="133" t="s">
        <v>310</v>
      </c>
      <c r="AG97" s="133"/>
      <c r="AH97" s="133"/>
      <c r="AI97" s="133"/>
      <c r="AJ97" s="133"/>
      <c r="AK97" s="133"/>
      <c r="AL97" s="213"/>
      <c r="AM97" s="1">
        <f t="shared" si="3"/>
        <v>0</v>
      </c>
    </row>
    <row r="98" spans="2:39" ht="15" customHeight="1">
      <c r="B98" s="4"/>
      <c r="C98" s="4"/>
      <c r="D98" s="113"/>
      <c r="E98" s="113"/>
      <c r="F98" s="132"/>
      <c r="G98" s="132"/>
      <c r="H98" s="132"/>
      <c r="I98" s="109"/>
      <c r="J98" s="126"/>
      <c r="K98" s="126"/>
      <c r="L98" s="126"/>
      <c r="M98" s="126"/>
      <c r="N98" s="126"/>
      <c r="O98" s="126"/>
      <c r="P98" s="127"/>
      <c r="Q98" s="128"/>
      <c r="R98" s="128"/>
      <c r="S98" s="129"/>
      <c r="T98" s="130"/>
      <c r="U98" s="78"/>
      <c r="V98" s="219"/>
      <c r="W98" s="220"/>
      <c r="Y98" s="28"/>
      <c r="Z98" s="23">
        <f t="shared" si="4"/>
        <v>0</v>
      </c>
      <c r="AA98" s="22"/>
      <c r="AB98" s="123" t="s">
        <v>289</v>
      </c>
      <c r="AC98" s="124"/>
      <c r="AD98" s="125"/>
      <c r="AE98" s="116" t="s">
        <v>273</v>
      </c>
      <c r="AF98" s="133" t="s">
        <v>311</v>
      </c>
      <c r="AG98" s="133"/>
      <c r="AH98" s="133"/>
      <c r="AI98" s="133"/>
      <c r="AJ98" s="133"/>
      <c r="AK98" s="133"/>
      <c r="AL98" s="213"/>
      <c r="AM98" s="1">
        <f t="shared" si="3"/>
        <v>0</v>
      </c>
    </row>
    <row r="99" spans="2:39" ht="15" customHeight="1">
      <c r="B99" s="4"/>
      <c r="C99" s="4"/>
      <c r="D99" s="113"/>
      <c r="E99" s="113"/>
      <c r="F99" s="132"/>
      <c r="G99" s="132"/>
      <c r="H99" s="132"/>
      <c r="I99" s="109"/>
      <c r="J99" s="126"/>
      <c r="K99" s="126"/>
      <c r="L99" s="126"/>
      <c r="M99" s="126"/>
      <c r="N99" s="126"/>
      <c r="O99" s="126"/>
      <c r="P99" s="127"/>
      <c r="Q99" s="128"/>
      <c r="R99" s="128"/>
      <c r="S99" s="129"/>
      <c r="T99" s="130"/>
      <c r="U99" s="78"/>
      <c r="V99" s="219"/>
      <c r="W99" s="220"/>
      <c r="Y99" s="28"/>
      <c r="Z99" s="23">
        <f t="shared" si="4"/>
        <v>0</v>
      </c>
      <c r="AA99" s="22"/>
      <c r="AB99" s="123" t="s">
        <v>289</v>
      </c>
      <c r="AC99" s="124"/>
      <c r="AD99" s="125"/>
      <c r="AE99" s="116" t="s">
        <v>273</v>
      </c>
      <c r="AF99" s="133" t="s">
        <v>312</v>
      </c>
      <c r="AG99" s="133"/>
      <c r="AH99" s="133"/>
      <c r="AI99" s="133"/>
      <c r="AJ99" s="133"/>
      <c r="AK99" s="133"/>
      <c r="AL99" s="213"/>
      <c r="AM99" s="1">
        <f t="shared" si="3"/>
        <v>0</v>
      </c>
    </row>
    <row r="100" spans="2:39" ht="15" customHeight="1">
      <c r="B100" s="4"/>
      <c r="C100" s="4"/>
      <c r="D100" s="113"/>
      <c r="E100" s="113"/>
      <c r="F100" s="132"/>
      <c r="G100" s="132"/>
      <c r="H100" s="132"/>
      <c r="I100" s="109"/>
      <c r="J100" s="126"/>
      <c r="K100" s="126"/>
      <c r="L100" s="126"/>
      <c r="M100" s="126"/>
      <c r="N100" s="126"/>
      <c r="O100" s="126"/>
      <c r="P100" s="127"/>
      <c r="Q100" s="128"/>
      <c r="R100" s="128"/>
      <c r="S100" s="129"/>
      <c r="T100" s="130"/>
      <c r="U100" s="78"/>
      <c r="V100" s="219"/>
      <c r="W100" s="220"/>
      <c r="Y100" s="28"/>
      <c r="Z100" s="23">
        <f t="shared" si="4"/>
        <v>0</v>
      </c>
      <c r="AA100" s="22"/>
      <c r="AB100" s="123" t="s">
        <v>289</v>
      </c>
      <c r="AC100" s="124"/>
      <c r="AD100" s="125"/>
      <c r="AE100" s="116" t="s">
        <v>273</v>
      </c>
      <c r="AF100" s="133" t="s">
        <v>313</v>
      </c>
      <c r="AG100" s="133"/>
      <c r="AH100" s="133"/>
      <c r="AI100" s="133"/>
      <c r="AJ100" s="133"/>
      <c r="AK100" s="133"/>
      <c r="AL100" s="213"/>
      <c r="AM100" s="1">
        <f t="shared" si="3"/>
        <v>0</v>
      </c>
    </row>
    <row r="101" spans="2:39" ht="15" customHeight="1">
      <c r="B101" s="4"/>
      <c r="C101" s="4"/>
      <c r="D101" s="113"/>
      <c r="E101" s="113"/>
      <c r="F101" s="132"/>
      <c r="G101" s="132"/>
      <c r="H101" s="132"/>
      <c r="I101" s="109"/>
      <c r="J101" s="126"/>
      <c r="K101" s="126"/>
      <c r="L101" s="126"/>
      <c r="M101" s="126"/>
      <c r="N101" s="126"/>
      <c r="O101" s="126"/>
      <c r="P101" s="127"/>
      <c r="Q101" s="128"/>
      <c r="R101" s="128"/>
      <c r="S101" s="129"/>
      <c r="T101" s="130"/>
      <c r="U101" s="78"/>
      <c r="V101" s="219"/>
      <c r="W101" s="220"/>
      <c r="Y101" s="28"/>
      <c r="Z101" s="23">
        <f t="shared" si="4"/>
        <v>0</v>
      </c>
      <c r="AA101" s="22"/>
      <c r="AB101" s="123" t="s">
        <v>289</v>
      </c>
      <c r="AC101" s="124"/>
      <c r="AD101" s="125"/>
      <c r="AE101" s="116" t="s">
        <v>273</v>
      </c>
      <c r="AF101" s="133" t="s">
        <v>314</v>
      </c>
      <c r="AG101" s="133"/>
      <c r="AH101" s="133"/>
      <c r="AI101" s="133"/>
      <c r="AJ101" s="133"/>
      <c r="AK101" s="133"/>
      <c r="AL101" s="213"/>
      <c r="AM101" s="1">
        <f t="shared" si="3"/>
        <v>0</v>
      </c>
    </row>
    <row r="102" spans="2:39" ht="15" customHeight="1">
      <c r="B102" s="4"/>
      <c r="C102" s="4"/>
      <c r="D102" s="113"/>
      <c r="E102" s="113"/>
      <c r="F102" s="132"/>
      <c r="G102" s="132"/>
      <c r="H102" s="132"/>
      <c r="I102" s="109"/>
      <c r="J102" s="126"/>
      <c r="K102" s="126"/>
      <c r="L102" s="126"/>
      <c r="M102" s="126"/>
      <c r="N102" s="126"/>
      <c r="O102" s="126"/>
      <c r="P102" s="127"/>
      <c r="Q102" s="128"/>
      <c r="R102" s="128"/>
      <c r="S102" s="129"/>
      <c r="T102" s="130"/>
      <c r="U102" s="78"/>
      <c r="V102" s="219"/>
      <c r="W102" s="220"/>
      <c r="Y102" s="28"/>
      <c r="Z102" s="23">
        <f t="shared" si="4"/>
        <v>0</v>
      </c>
      <c r="AA102" s="22"/>
      <c r="AB102" s="123" t="s">
        <v>289</v>
      </c>
      <c r="AC102" s="124"/>
      <c r="AD102" s="125"/>
      <c r="AE102" s="116" t="s">
        <v>273</v>
      </c>
      <c r="AF102" s="133" t="s">
        <v>315</v>
      </c>
      <c r="AG102" s="133"/>
      <c r="AH102" s="133"/>
      <c r="AI102" s="133"/>
      <c r="AJ102" s="133"/>
      <c r="AK102" s="133"/>
      <c r="AL102" s="213"/>
      <c r="AM102" s="1">
        <f t="shared" si="3"/>
        <v>0</v>
      </c>
    </row>
    <row r="103" spans="2:39" ht="15" customHeight="1">
      <c r="B103" s="4"/>
      <c r="C103" s="4"/>
      <c r="D103" s="113"/>
      <c r="E103" s="113"/>
      <c r="F103" s="132"/>
      <c r="G103" s="132"/>
      <c r="H103" s="132"/>
      <c r="I103" s="109"/>
      <c r="J103" s="126"/>
      <c r="K103" s="126"/>
      <c r="L103" s="126"/>
      <c r="M103" s="126"/>
      <c r="N103" s="126"/>
      <c r="O103" s="126"/>
      <c r="P103" s="127"/>
      <c r="Q103" s="128"/>
      <c r="R103" s="128"/>
      <c r="S103" s="129"/>
      <c r="T103" s="130"/>
      <c r="U103" s="78"/>
      <c r="V103" s="219"/>
      <c r="W103" s="220"/>
      <c r="Y103" s="28"/>
      <c r="Z103" s="23">
        <f t="shared" si="4"/>
        <v>0</v>
      </c>
      <c r="AA103" s="22"/>
      <c r="AB103" s="123" t="s">
        <v>289</v>
      </c>
      <c r="AC103" s="124"/>
      <c r="AD103" s="125"/>
      <c r="AE103" s="116" t="s">
        <v>273</v>
      </c>
      <c r="AF103" s="133" t="s">
        <v>316</v>
      </c>
      <c r="AG103" s="133"/>
      <c r="AH103" s="133"/>
      <c r="AI103" s="133"/>
      <c r="AJ103" s="133"/>
      <c r="AK103" s="133"/>
      <c r="AL103" s="213"/>
      <c r="AM103" s="1">
        <f t="shared" si="3"/>
        <v>0</v>
      </c>
    </row>
    <row r="104" spans="2:39" ht="15" customHeight="1">
      <c r="B104" s="4"/>
      <c r="C104" s="4"/>
      <c r="D104" s="113"/>
      <c r="E104" s="113"/>
      <c r="F104" s="132"/>
      <c r="G104" s="132"/>
      <c r="H104" s="132"/>
      <c r="I104" s="109"/>
      <c r="J104" s="126"/>
      <c r="K104" s="126"/>
      <c r="L104" s="126"/>
      <c r="M104" s="126"/>
      <c r="N104" s="126"/>
      <c r="O104" s="126"/>
      <c r="P104" s="127"/>
      <c r="Q104" s="128"/>
      <c r="R104" s="128"/>
      <c r="S104" s="129"/>
      <c r="T104" s="130"/>
      <c r="U104" s="78"/>
      <c r="V104" s="219"/>
      <c r="W104" s="220"/>
      <c r="Y104" s="28"/>
      <c r="Z104" s="23">
        <f t="shared" si="4"/>
        <v>0</v>
      </c>
      <c r="AA104" s="22"/>
      <c r="AB104" s="123" t="s">
        <v>289</v>
      </c>
      <c r="AC104" s="124"/>
      <c r="AD104" s="125"/>
      <c r="AE104" s="116" t="s">
        <v>273</v>
      </c>
      <c r="AF104" s="133" t="s">
        <v>317</v>
      </c>
      <c r="AG104" s="133"/>
      <c r="AH104" s="133"/>
      <c r="AI104" s="133"/>
      <c r="AJ104" s="133"/>
      <c r="AK104" s="133"/>
      <c r="AL104" s="213"/>
      <c r="AM104" s="1">
        <f t="shared" si="3"/>
        <v>0</v>
      </c>
    </row>
    <row r="105" spans="2:39" ht="15" customHeight="1">
      <c r="B105" s="4"/>
      <c r="C105" s="4"/>
      <c r="D105" s="113"/>
      <c r="E105" s="113"/>
      <c r="F105" s="132"/>
      <c r="G105" s="132"/>
      <c r="H105" s="132"/>
      <c r="I105" s="109"/>
      <c r="J105" s="126"/>
      <c r="K105" s="126"/>
      <c r="L105" s="126"/>
      <c r="M105" s="126"/>
      <c r="N105" s="126"/>
      <c r="O105" s="126"/>
      <c r="P105" s="127"/>
      <c r="Q105" s="128"/>
      <c r="R105" s="128"/>
      <c r="S105" s="129"/>
      <c r="T105" s="130"/>
      <c r="U105" s="78"/>
      <c r="V105" s="219"/>
      <c r="W105" s="220"/>
      <c r="Y105" s="28"/>
      <c r="Z105" s="23">
        <f t="shared" si="4"/>
        <v>0</v>
      </c>
      <c r="AA105" s="22"/>
      <c r="AB105" s="123" t="s">
        <v>289</v>
      </c>
      <c r="AC105" s="124"/>
      <c r="AD105" s="125"/>
      <c r="AE105" s="116" t="s">
        <v>273</v>
      </c>
      <c r="AF105" s="133" t="s">
        <v>318</v>
      </c>
      <c r="AG105" s="133"/>
      <c r="AH105" s="133"/>
      <c r="AI105" s="133"/>
      <c r="AJ105" s="133"/>
      <c r="AK105" s="133"/>
      <c r="AL105" s="213"/>
      <c r="AM105" s="1">
        <f t="shared" si="3"/>
        <v>0</v>
      </c>
    </row>
    <row r="106" spans="2:39" ht="15" customHeight="1">
      <c r="B106" s="4"/>
      <c r="C106" s="4"/>
      <c r="D106" s="113"/>
      <c r="E106" s="113"/>
      <c r="F106" s="132"/>
      <c r="G106" s="132"/>
      <c r="H106" s="132"/>
      <c r="I106" s="109"/>
      <c r="J106" s="126"/>
      <c r="K106" s="126"/>
      <c r="L106" s="126"/>
      <c r="M106" s="126"/>
      <c r="N106" s="126"/>
      <c r="O106" s="126"/>
      <c r="P106" s="127"/>
      <c r="Q106" s="128"/>
      <c r="R106" s="128"/>
      <c r="S106" s="129"/>
      <c r="T106" s="130"/>
      <c r="U106" s="78"/>
      <c r="V106" s="219"/>
      <c r="W106" s="220"/>
      <c r="Y106" s="28"/>
      <c r="Z106" s="23">
        <f t="shared" si="4"/>
        <v>0</v>
      </c>
      <c r="AA106" s="22"/>
      <c r="AB106" s="123" t="s">
        <v>289</v>
      </c>
      <c r="AC106" s="124"/>
      <c r="AD106" s="125"/>
      <c r="AE106" s="116" t="s">
        <v>273</v>
      </c>
      <c r="AF106" s="133" t="s">
        <v>319</v>
      </c>
      <c r="AG106" s="133"/>
      <c r="AH106" s="133"/>
      <c r="AI106" s="133"/>
      <c r="AJ106" s="133"/>
      <c r="AK106" s="133"/>
      <c r="AL106" s="213"/>
      <c r="AM106" s="1">
        <f t="shared" si="3"/>
        <v>0</v>
      </c>
    </row>
    <row r="107" spans="2:39" ht="15" customHeight="1">
      <c r="B107" s="4"/>
      <c r="C107" s="4"/>
      <c r="D107" s="113"/>
      <c r="E107" s="113"/>
      <c r="F107" s="132"/>
      <c r="G107" s="132"/>
      <c r="H107" s="132"/>
      <c r="I107" s="109"/>
      <c r="J107" s="126"/>
      <c r="K107" s="126"/>
      <c r="L107" s="126"/>
      <c r="M107" s="126"/>
      <c r="N107" s="126"/>
      <c r="O107" s="126"/>
      <c r="P107" s="127"/>
      <c r="Q107" s="128"/>
      <c r="R107" s="128"/>
      <c r="S107" s="129"/>
      <c r="T107" s="130"/>
      <c r="U107" s="78"/>
      <c r="V107" s="219"/>
      <c r="W107" s="220"/>
      <c r="Y107" s="28"/>
      <c r="Z107" s="23">
        <f t="shared" si="4"/>
        <v>0</v>
      </c>
      <c r="AA107" s="22"/>
      <c r="AB107" s="123" t="s">
        <v>289</v>
      </c>
      <c r="AC107" s="124"/>
      <c r="AD107" s="125"/>
      <c r="AE107" s="116" t="s">
        <v>273</v>
      </c>
      <c r="AF107" s="133" t="s">
        <v>320</v>
      </c>
      <c r="AG107" s="133"/>
      <c r="AH107" s="133"/>
      <c r="AI107" s="133"/>
      <c r="AJ107" s="133"/>
      <c r="AK107" s="133"/>
      <c r="AL107" s="213"/>
      <c r="AM107" s="1">
        <f t="shared" si="3"/>
        <v>0</v>
      </c>
    </row>
    <row r="108" spans="2:39" ht="15" customHeight="1">
      <c r="B108" s="4"/>
      <c r="C108" s="4"/>
      <c r="D108" s="113"/>
      <c r="E108" s="113"/>
      <c r="F108" s="132"/>
      <c r="G108" s="132"/>
      <c r="H108" s="132"/>
      <c r="I108" s="109"/>
      <c r="J108" s="126"/>
      <c r="K108" s="126"/>
      <c r="L108" s="126"/>
      <c r="M108" s="126"/>
      <c r="N108" s="126"/>
      <c r="O108" s="126"/>
      <c r="P108" s="127"/>
      <c r="Q108" s="128"/>
      <c r="R108" s="128"/>
      <c r="S108" s="129"/>
      <c r="T108" s="130"/>
      <c r="U108" s="78"/>
      <c r="V108" s="219"/>
      <c r="W108" s="220"/>
      <c r="Y108" s="28"/>
      <c r="Z108" s="23">
        <f t="shared" si="4"/>
        <v>0</v>
      </c>
      <c r="AA108" s="22"/>
      <c r="AB108" s="123" t="s">
        <v>289</v>
      </c>
      <c r="AC108" s="124"/>
      <c r="AD108" s="125"/>
      <c r="AE108" s="116" t="s">
        <v>273</v>
      </c>
      <c r="AF108" s="133" t="s">
        <v>321</v>
      </c>
      <c r="AG108" s="133"/>
      <c r="AH108" s="133"/>
      <c r="AI108" s="133"/>
      <c r="AJ108" s="133"/>
      <c r="AK108" s="133"/>
      <c r="AL108" s="213"/>
      <c r="AM108" s="1">
        <f t="shared" si="3"/>
        <v>0</v>
      </c>
    </row>
    <row r="109" spans="2:39" ht="15" customHeight="1">
      <c r="B109" s="4"/>
      <c r="C109" s="4"/>
      <c r="D109" s="113"/>
      <c r="E109" s="113"/>
      <c r="F109" s="132"/>
      <c r="G109" s="132"/>
      <c r="H109" s="132"/>
      <c r="I109" s="109"/>
      <c r="J109" s="126"/>
      <c r="K109" s="126"/>
      <c r="L109" s="126"/>
      <c r="M109" s="126"/>
      <c r="N109" s="126"/>
      <c r="O109" s="126"/>
      <c r="P109" s="127"/>
      <c r="Q109" s="128"/>
      <c r="R109" s="128"/>
      <c r="S109" s="129"/>
      <c r="T109" s="130"/>
      <c r="U109" s="78"/>
      <c r="V109" s="219"/>
      <c r="W109" s="220"/>
      <c r="Y109" s="28"/>
      <c r="Z109" s="23">
        <f t="shared" si="4"/>
        <v>0</v>
      </c>
      <c r="AA109" s="22"/>
      <c r="AB109" s="123" t="s">
        <v>289</v>
      </c>
      <c r="AC109" s="124"/>
      <c r="AD109" s="125"/>
      <c r="AE109" s="116" t="s">
        <v>273</v>
      </c>
      <c r="AF109" s="133" t="s">
        <v>406</v>
      </c>
      <c r="AG109" s="133"/>
      <c r="AH109" s="133"/>
      <c r="AI109" s="133"/>
      <c r="AJ109" s="133"/>
      <c r="AK109" s="133"/>
      <c r="AL109" s="213"/>
      <c r="AM109" s="1">
        <f t="shared" si="3"/>
        <v>0</v>
      </c>
    </row>
    <row r="110" spans="2:39" ht="15" customHeight="1">
      <c r="B110" s="4"/>
      <c r="C110" s="4"/>
      <c r="D110" s="113"/>
      <c r="E110" s="113"/>
      <c r="F110" s="132"/>
      <c r="G110" s="132"/>
      <c r="H110" s="132"/>
      <c r="I110" s="109"/>
      <c r="J110" s="126"/>
      <c r="K110" s="126"/>
      <c r="L110" s="126"/>
      <c r="M110" s="126"/>
      <c r="N110" s="126"/>
      <c r="O110" s="126"/>
      <c r="P110" s="127"/>
      <c r="Q110" s="128"/>
      <c r="R110" s="128"/>
      <c r="S110" s="129"/>
      <c r="T110" s="130"/>
      <c r="U110" s="78"/>
      <c r="V110" s="219"/>
      <c r="W110" s="220"/>
      <c r="Y110" s="28"/>
      <c r="Z110" s="23">
        <f t="shared" si="4"/>
        <v>0</v>
      </c>
      <c r="AA110" s="22"/>
      <c r="AB110" s="123" t="s">
        <v>398</v>
      </c>
      <c r="AC110" s="124"/>
      <c r="AD110" s="125"/>
      <c r="AE110" s="116" t="s">
        <v>273</v>
      </c>
      <c r="AF110" s="133" t="s">
        <v>323</v>
      </c>
      <c r="AG110" s="133"/>
      <c r="AH110" s="133"/>
      <c r="AI110" s="133"/>
      <c r="AJ110" s="133"/>
      <c r="AK110" s="133"/>
      <c r="AL110" s="213"/>
      <c r="AM110" s="1">
        <f t="shared" ref="AM110:AM142" si="5">COUNTIF($J$16:$J$163,AF110)</f>
        <v>0</v>
      </c>
    </row>
    <row r="111" spans="2:39" ht="15" customHeight="1">
      <c r="B111" s="4"/>
      <c r="C111" s="4"/>
      <c r="D111" s="113"/>
      <c r="E111" s="113"/>
      <c r="F111" s="132"/>
      <c r="G111" s="132"/>
      <c r="H111" s="132"/>
      <c r="I111" s="109"/>
      <c r="J111" s="126"/>
      <c r="K111" s="126"/>
      <c r="L111" s="126"/>
      <c r="M111" s="126"/>
      <c r="N111" s="126"/>
      <c r="O111" s="126"/>
      <c r="P111" s="127"/>
      <c r="Q111" s="128"/>
      <c r="R111" s="128"/>
      <c r="S111" s="129"/>
      <c r="T111" s="130"/>
      <c r="U111" s="78"/>
      <c r="V111" s="219"/>
      <c r="W111" s="220"/>
      <c r="Y111" s="28"/>
      <c r="Z111" s="23">
        <f t="shared" si="4"/>
        <v>0</v>
      </c>
      <c r="AA111" s="22"/>
      <c r="AB111" s="123" t="s">
        <v>289</v>
      </c>
      <c r="AC111" s="124"/>
      <c r="AD111" s="125"/>
      <c r="AE111" s="116" t="s">
        <v>324</v>
      </c>
      <c r="AF111" s="133" t="s">
        <v>325</v>
      </c>
      <c r="AG111" s="133" t="s">
        <v>325</v>
      </c>
      <c r="AH111" s="133" t="s">
        <v>325</v>
      </c>
      <c r="AI111" s="133" t="s">
        <v>325</v>
      </c>
      <c r="AJ111" s="133" t="s">
        <v>325</v>
      </c>
      <c r="AK111" s="133" t="s">
        <v>325</v>
      </c>
      <c r="AL111" s="213" t="s">
        <v>325</v>
      </c>
      <c r="AM111" s="1">
        <f t="shared" si="5"/>
        <v>0</v>
      </c>
    </row>
    <row r="112" spans="2:39" ht="15" customHeight="1">
      <c r="B112" s="4"/>
      <c r="C112" s="4"/>
      <c r="D112" s="113"/>
      <c r="E112" s="113"/>
      <c r="F112" s="132"/>
      <c r="G112" s="132"/>
      <c r="H112" s="132"/>
      <c r="I112" s="109"/>
      <c r="J112" s="126"/>
      <c r="K112" s="126"/>
      <c r="L112" s="126"/>
      <c r="M112" s="126"/>
      <c r="N112" s="126"/>
      <c r="O112" s="126"/>
      <c r="P112" s="127"/>
      <c r="Q112" s="128"/>
      <c r="R112" s="128"/>
      <c r="S112" s="129"/>
      <c r="T112" s="130"/>
      <c r="U112" s="78"/>
      <c r="V112" s="219"/>
      <c r="W112" s="220"/>
      <c r="Y112" s="28"/>
      <c r="Z112" s="23">
        <f t="shared" si="4"/>
        <v>0</v>
      </c>
      <c r="AA112" s="22"/>
      <c r="AB112" s="123" t="s">
        <v>289</v>
      </c>
      <c r="AC112" s="124"/>
      <c r="AD112" s="125"/>
      <c r="AE112" s="116" t="s">
        <v>324</v>
      </c>
      <c r="AF112" s="133" t="s">
        <v>326</v>
      </c>
      <c r="AG112" s="133" t="s">
        <v>326</v>
      </c>
      <c r="AH112" s="133" t="s">
        <v>326</v>
      </c>
      <c r="AI112" s="133" t="s">
        <v>326</v>
      </c>
      <c r="AJ112" s="133" t="s">
        <v>326</v>
      </c>
      <c r="AK112" s="133" t="s">
        <v>326</v>
      </c>
      <c r="AL112" s="213" t="s">
        <v>326</v>
      </c>
      <c r="AM112" s="1">
        <f t="shared" si="5"/>
        <v>0</v>
      </c>
    </row>
    <row r="113" spans="2:39" ht="15" customHeight="1">
      <c r="B113" s="4"/>
      <c r="C113" s="4"/>
      <c r="D113" s="113"/>
      <c r="E113" s="113"/>
      <c r="F113" s="132"/>
      <c r="G113" s="132"/>
      <c r="H113" s="132"/>
      <c r="I113" s="109"/>
      <c r="J113" s="126"/>
      <c r="K113" s="126"/>
      <c r="L113" s="126"/>
      <c r="M113" s="126"/>
      <c r="N113" s="126"/>
      <c r="O113" s="126"/>
      <c r="P113" s="127"/>
      <c r="Q113" s="128"/>
      <c r="R113" s="128"/>
      <c r="S113" s="129"/>
      <c r="T113" s="130"/>
      <c r="U113" s="78"/>
      <c r="V113" s="219"/>
      <c r="W113" s="220"/>
      <c r="Y113" s="28"/>
      <c r="Z113" s="23">
        <f t="shared" si="4"/>
        <v>0</v>
      </c>
      <c r="AA113" s="22"/>
      <c r="AB113" s="123" t="s">
        <v>289</v>
      </c>
      <c r="AC113" s="124"/>
      <c r="AD113" s="125"/>
      <c r="AE113" s="116" t="s">
        <v>324</v>
      </c>
      <c r="AF113" s="133" t="s">
        <v>327</v>
      </c>
      <c r="AG113" s="133" t="s">
        <v>327</v>
      </c>
      <c r="AH113" s="133" t="s">
        <v>327</v>
      </c>
      <c r="AI113" s="133" t="s">
        <v>327</v>
      </c>
      <c r="AJ113" s="133" t="s">
        <v>327</v>
      </c>
      <c r="AK113" s="133" t="s">
        <v>327</v>
      </c>
      <c r="AL113" s="213" t="s">
        <v>327</v>
      </c>
      <c r="AM113" s="1">
        <f t="shared" si="5"/>
        <v>0</v>
      </c>
    </row>
    <row r="114" spans="2:39" ht="15" customHeight="1">
      <c r="B114" s="4"/>
      <c r="C114" s="4"/>
      <c r="D114" s="113"/>
      <c r="E114" s="113"/>
      <c r="F114" s="132"/>
      <c r="G114" s="132"/>
      <c r="H114" s="132"/>
      <c r="I114" s="109"/>
      <c r="J114" s="126"/>
      <c r="K114" s="126"/>
      <c r="L114" s="126"/>
      <c r="M114" s="126"/>
      <c r="N114" s="126"/>
      <c r="O114" s="126"/>
      <c r="P114" s="127"/>
      <c r="Q114" s="128"/>
      <c r="R114" s="128"/>
      <c r="S114" s="129"/>
      <c r="T114" s="130"/>
      <c r="U114" s="78"/>
      <c r="V114" s="219"/>
      <c r="W114" s="220"/>
      <c r="Y114" s="28"/>
      <c r="Z114" s="23">
        <f t="shared" si="4"/>
        <v>0</v>
      </c>
      <c r="AA114" s="22"/>
      <c r="AB114" s="123" t="s">
        <v>289</v>
      </c>
      <c r="AC114" s="124"/>
      <c r="AD114" s="125"/>
      <c r="AE114" s="116" t="s">
        <v>324</v>
      </c>
      <c r="AF114" s="133" t="s">
        <v>436</v>
      </c>
      <c r="AG114" s="133" t="s">
        <v>328</v>
      </c>
      <c r="AH114" s="133" t="s">
        <v>328</v>
      </c>
      <c r="AI114" s="133" t="s">
        <v>328</v>
      </c>
      <c r="AJ114" s="133" t="s">
        <v>328</v>
      </c>
      <c r="AK114" s="133" t="s">
        <v>328</v>
      </c>
      <c r="AL114" s="134" t="s">
        <v>328</v>
      </c>
      <c r="AM114" s="1">
        <f t="shared" si="5"/>
        <v>0</v>
      </c>
    </row>
    <row r="115" spans="2:39" ht="15" customHeight="1">
      <c r="B115" s="4"/>
      <c r="C115" s="4"/>
      <c r="D115" s="113"/>
      <c r="E115" s="113"/>
      <c r="F115" s="132"/>
      <c r="G115" s="132"/>
      <c r="H115" s="132"/>
      <c r="I115" s="109"/>
      <c r="J115" s="126"/>
      <c r="K115" s="126"/>
      <c r="L115" s="126"/>
      <c r="M115" s="126"/>
      <c r="N115" s="126"/>
      <c r="O115" s="126"/>
      <c r="P115" s="127"/>
      <c r="Q115" s="128"/>
      <c r="R115" s="128"/>
      <c r="S115" s="129"/>
      <c r="T115" s="130"/>
      <c r="U115" s="78"/>
      <c r="V115" s="219"/>
      <c r="W115" s="220"/>
      <c r="Y115" s="28"/>
      <c r="Z115" s="23">
        <f t="shared" si="4"/>
        <v>0</v>
      </c>
      <c r="AA115" s="22"/>
      <c r="AB115" s="123" t="s">
        <v>289</v>
      </c>
      <c r="AC115" s="124"/>
      <c r="AD115" s="125"/>
      <c r="AE115" s="116" t="s">
        <v>324</v>
      </c>
      <c r="AF115" s="133" t="s">
        <v>329</v>
      </c>
      <c r="AG115" s="133" t="s">
        <v>329</v>
      </c>
      <c r="AH115" s="133" t="s">
        <v>329</v>
      </c>
      <c r="AI115" s="133" t="s">
        <v>329</v>
      </c>
      <c r="AJ115" s="133" t="s">
        <v>329</v>
      </c>
      <c r="AK115" s="133" t="s">
        <v>329</v>
      </c>
      <c r="AL115" s="134" t="s">
        <v>329</v>
      </c>
      <c r="AM115" s="1">
        <f t="shared" si="5"/>
        <v>0</v>
      </c>
    </row>
    <row r="116" spans="2:39" ht="15" customHeight="1">
      <c r="B116" s="4"/>
      <c r="C116" s="4"/>
      <c r="D116" s="113"/>
      <c r="E116" s="113"/>
      <c r="F116" s="132"/>
      <c r="G116" s="132"/>
      <c r="H116" s="132"/>
      <c r="I116" s="109"/>
      <c r="J116" s="126"/>
      <c r="K116" s="126"/>
      <c r="L116" s="126"/>
      <c r="M116" s="126"/>
      <c r="N116" s="126"/>
      <c r="O116" s="126"/>
      <c r="P116" s="127"/>
      <c r="Q116" s="128"/>
      <c r="R116" s="128"/>
      <c r="S116" s="129"/>
      <c r="T116" s="130"/>
      <c r="U116" s="78"/>
      <c r="V116" s="219"/>
      <c r="W116" s="220"/>
      <c r="Y116" s="28"/>
      <c r="Z116" s="23">
        <f t="shared" si="4"/>
        <v>0</v>
      </c>
      <c r="AA116" s="22"/>
      <c r="AB116" s="123" t="s">
        <v>289</v>
      </c>
      <c r="AC116" s="124"/>
      <c r="AD116" s="125"/>
      <c r="AE116" s="116" t="s">
        <v>324</v>
      </c>
      <c r="AF116" s="133" t="s">
        <v>330</v>
      </c>
      <c r="AG116" s="133" t="s">
        <v>330</v>
      </c>
      <c r="AH116" s="133" t="s">
        <v>330</v>
      </c>
      <c r="AI116" s="133" t="s">
        <v>330</v>
      </c>
      <c r="AJ116" s="133" t="s">
        <v>330</v>
      </c>
      <c r="AK116" s="133" t="s">
        <v>330</v>
      </c>
      <c r="AL116" s="134" t="s">
        <v>330</v>
      </c>
      <c r="AM116" s="1">
        <f t="shared" si="5"/>
        <v>0</v>
      </c>
    </row>
    <row r="117" spans="2:39" ht="15" customHeight="1">
      <c r="B117" s="4"/>
      <c r="C117" s="4"/>
      <c r="D117" s="113"/>
      <c r="E117" s="113"/>
      <c r="F117" s="132"/>
      <c r="G117" s="132"/>
      <c r="H117" s="132"/>
      <c r="I117" s="109"/>
      <c r="J117" s="126"/>
      <c r="K117" s="126"/>
      <c r="L117" s="126"/>
      <c r="M117" s="126"/>
      <c r="N117" s="126"/>
      <c r="O117" s="126"/>
      <c r="P117" s="127"/>
      <c r="Q117" s="128"/>
      <c r="R117" s="128"/>
      <c r="S117" s="129"/>
      <c r="T117" s="130"/>
      <c r="U117" s="78"/>
      <c r="V117" s="219"/>
      <c r="W117" s="220"/>
      <c r="Y117" s="28"/>
      <c r="Z117" s="23">
        <f t="shared" si="4"/>
        <v>0</v>
      </c>
      <c r="AA117" s="22"/>
      <c r="AB117" s="123" t="s">
        <v>289</v>
      </c>
      <c r="AC117" s="124"/>
      <c r="AD117" s="125"/>
      <c r="AE117" s="116" t="s">
        <v>324</v>
      </c>
      <c r="AF117" s="133" t="s">
        <v>331</v>
      </c>
      <c r="AG117" s="133" t="s">
        <v>331</v>
      </c>
      <c r="AH117" s="133" t="s">
        <v>331</v>
      </c>
      <c r="AI117" s="133" t="s">
        <v>331</v>
      </c>
      <c r="AJ117" s="133" t="s">
        <v>331</v>
      </c>
      <c r="AK117" s="133" t="s">
        <v>331</v>
      </c>
      <c r="AL117" s="134" t="s">
        <v>331</v>
      </c>
      <c r="AM117" s="1">
        <f t="shared" si="5"/>
        <v>0</v>
      </c>
    </row>
    <row r="118" spans="2:39" ht="15" customHeight="1">
      <c r="B118" s="4"/>
      <c r="C118" s="4"/>
      <c r="D118" s="113"/>
      <c r="E118" s="113"/>
      <c r="F118" s="132"/>
      <c r="G118" s="132"/>
      <c r="H118" s="132"/>
      <c r="I118" s="109"/>
      <c r="J118" s="126"/>
      <c r="K118" s="126"/>
      <c r="L118" s="126"/>
      <c r="M118" s="126"/>
      <c r="N118" s="126"/>
      <c r="O118" s="126"/>
      <c r="P118" s="127"/>
      <c r="Q118" s="128"/>
      <c r="R118" s="128"/>
      <c r="S118" s="129"/>
      <c r="T118" s="130"/>
      <c r="U118" s="78"/>
      <c r="V118" s="219"/>
      <c r="W118" s="220"/>
      <c r="Y118" s="28"/>
      <c r="Z118" s="23">
        <f t="shared" si="4"/>
        <v>0</v>
      </c>
      <c r="AA118" s="22"/>
      <c r="AB118" s="123" t="s">
        <v>289</v>
      </c>
      <c r="AC118" s="124"/>
      <c r="AD118" s="125"/>
      <c r="AE118" s="116" t="s">
        <v>324</v>
      </c>
      <c r="AF118" s="133" t="s">
        <v>332</v>
      </c>
      <c r="AG118" s="133" t="s">
        <v>332</v>
      </c>
      <c r="AH118" s="133" t="s">
        <v>332</v>
      </c>
      <c r="AI118" s="133" t="s">
        <v>332</v>
      </c>
      <c r="AJ118" s="133" t="s">
        <v>332</v>
      </c>
      <c r="AK118" s="133" t="s">
        <v>332</v>
      </c>
      <c r="AL118" s="134" t="s">
        <v>332</v>
      </c>
      <c r="AM118" s="1">
        <f t="shared" si="5"/>
        <v>0</v>
      </c>
    </row>
    <row r="119" spans="2:39" ht="15" customHeight="1">
      <c r="B119" s="4"/>
      <c r="C119" s="4"/>
      <c r="D119" s="113"/>
      <c r="E119" s="113"/>
      <c r="F119" s="132"/>
      <c r="G119" s="132"/>
      <c r="H119" s="132"/>
      <c r="I119" s="109"/>
      <c r="J119" s="126"/>
      <c r="K119" s="126"/>
      <c r="L119" s="126"/>
      <c r="M119" s="126"/>
      <c r="N119" s="126"/>
      <c r="O119" s="126"/>
      <c r="P119" s="127"/>
      <c r="Q119" s="128"/>
      <c r="R119" s="128"/>
      <c r="S119" s="129"/>
      <c r="T119" s="130"/>
      <c r="U119" s="78"/>
      <c r="V119" s="219"/>
      <c r="W119" s="220"/>
      <c r="Y119" s="28"/>
      <c r="Z119" s="23">
        <f t="shared" si="4"/>
        <v>0</v>
      </c>
      <c r="AA119" s="22"/>
      <c r="AB119" s="123" t="s">
        <v>289</v>
      </c>
      <c r="AC119" s="124"/>
      <c r="AD119" s="125"/>
      <c r="AE119" s="116" t="s">
        <v>324</v>
      </c>
      <c r="AF119" s="133" t="s">
        <v>334</v>
      </c>
      <c r="AG119" s="133" t="s">
        <v>334</v>
      </c>
      <c r="AH119" s="133" t="s">
        <v>334</v>
      </c>
      <c r="AI119" s="133" t="s">
        <v>334</v>
      </c>
      <c r="AJ119" s="133" t="s">
        <v>334</v>
      </c>
      <c r="AK119" s="133" t="s">
        <v>334</v>
      </c>
      <c r="AL119" s="134" t="s">
        <v>334</v>
      </c>
      <c r="AM119" s="1">
        <f t="shared" si="5"/>
        <v>0</v>
      </c>
    </row>
    <row r="120" spans="2:39" ht="15" customHeight="1">
      <c r="B120" s="4"/>
      <c r="C120" s="4"/>
      <c r="D120" s="113"/>
      <c r="E120" s="113"/>
      <c r="F120" s="132"/>
      <c r="G120" s="132"/>
      <c r="H120" s="132"/>
      <c r="I120" s="109"/>
      <c r="J120" s="126"/>
      <c r="K120" s="126"/>
      <c r="L120" s="126"/>
      <c r="M120" s="126"/>
      <c r="N120" s="126"/>
      <c r="O120" s="126"/>
      <c r="P120" s="127"/>
      <c r="Q120" s="128"/>
      <c r="R120" s="128"/>
      <c r="S120" s="129"/>
      <c r="T120" s="130"/>
      <c r="U120" s="78"/>
      <c r="V120" s="219"/>
      <c r="W120" s="220"/>
      <c r="Y120" s="28"/>
      <c r="Z120" s="23">
        <f t="shared" si="4"/>
        <v>0</v>
      </c>
      <c r="AA120" s="22"/>
      <c r="AB120" s="123" t="s">
        <v>289</v>
      </c>
      <c r="AC120" s="124"/>
      <c r="AD120" s="125"/>
      <c r="AE120" s="116" t="s">
        <v>324</v>
      </c>
      <c r="AF120" s="133" t="s">
        <v>336</v>
      </c>
      <c r="AG120" s="133" t="s">
        <v>336</v>
      </c>
      <c r="AH120" s="133" t="s">
        <v>336</v>
      </c>
      <c r="AI120" s="133" t="s">
        <v>336</v>
      </c>
      <c r="AJ120" s="133" t="s">
        <v>336</v>
      </c>
      <c r="AK120" s="133" t="s">
        <v>336</v>
      </c>
      <c r="AL120" s="134" t="s">
        <v>336</v>
      </c>
      <c r="AM120" s="1">
        <f t="shared" si="5"/>
        <v>0</v>
      </c>
    </row>
    <row r="121" spans="2:39" ht="15" customHeight="1">
      <c r="B121" s="4"/>
      <c r="C121" s="4"/>
      <c r="D121" s="113"/>
      <c r="E121" s="113"/>
      <c r="F121" s="132"/>
      <c r="G121" s="132"/>
      <c r="H121" s="132"/>
      <c r="I121" s="109"/>
      <c r="J121" s="126"/>
      <c r="K121" s="126"/>
      <c r="L121" s="126"/>
      <c r="M121" s="126"/>
      <c r="N121" s="126"/>
      <c r="O121" s="126"/>
      <c r="P121" s="127"/>
      <c r="Q121" s="128"/>
      <c r="R121" s="128"/>
      <c r="S121" s="129"/>
      <c r="T121" s="130"/>
      <c r="U121" s="78"/>
      <c r="V121" s="219"/>
      <c r="W121" s="220"/>
      <c r="Y121" s="28"/>
      <c r="Z121" s="23">
        <f t="shared" si="4"/>
        <v>0</v>
      </c>
      <c r="AA121" s="22"/>
      <c r="AB121" s="123" t="s">
        <v>289</v>
      </c>
      <c r="AC121" s="124"/>
      <c r="AD121" s="125"/>
      <c r="AE121" s="116" t="s">
        <v>324</v>
      </c>
      <c r="AF121" s="133" t="s">
        <v>337</v>
      </c>
      <c r="AG121" s="133" t="s">
        <v>337</v>
      </c>
      <c r="AH121" s="133" t="s">
        <v>337</v>
      </c>
      <c r="AI121" s="133" t="s">
        <v>337</v>
      </c>
      <c r="AJ121" s="133" t="s">
        <v>337</v>
      </c>
      <c r="AK121" s="133" t="s">
        <v>337</v>
      </c>
      <c r="AL121" s="134" t="s">
        <v>337</v>
      </c>
      <c r="AM121" s="1">
        <f t="shared" si="5"/>
        <v>0</v>
      </c>
    </row>
    <row r="122" spans="2:39" ht="15" customHeight="1">
      <c r="B122" s="4"/>
      <c r="C122" s="4"/>
      <c r="D122" s="113"/>
      <c r="E122" s="113"/>
      <c r="F122" s="132"/>
      <c r="G122" s="132"/>
      <c r="H122" s="132"/>
      <c r="I122" s="109"/>
      <c r="J122" s="126"/>
      <c r="K122" s="126"/>
      <c r="L122" s="126"/>
      <c r="M122" s="126"/>
      <c r="N122" s="126"/>
      <c r="O122" s="126"/>
      <c r="P122" s="127"/>
      <c r="Q122" s="128"/>
      <c r="R122" s="128"/>
      <c r="S122" s="129"/>
      <c r="T122" s="130"/>
      <c r="U122" s="78"/>
      <c r="V122" s="219"/>
      <c r="W122" s="220"/>
      <c r="Y122" s="28"/>
      <c r="Z122" s="23">
        <f t="shared" si="4"/>
        <v>0</v>
      </c>
      <c r="AA122" s="22"/>
      <c r="AB122" s="123" t="s">
        <v>289</v>
      </c>
      <c r="AC122" s="124"/>
      <c r="AD122" s="125"/>
      <c r="AE122" s="116" t="s">
        <v>324</v>
      </c>
      <c r="AF122" s="133" t="s">
        <v>412</v>
      </c>
      <c r="AG122" s="133" t="s">
        <v>338</v>
      </c>
      <c r="AH122" s="133" t="s">
        <v>338</v>
      </c>
      <c r="AI122" s="133" t="s">
        <v>338</v>
      </c>
      <c r="AJ122" s="133" t="s">
        <v>338</v>
      </c>
      <c r="AK122" s="133" t="s">
        <v>338</v>
      </c>
      <c r="AL122" s="134" t="s">
        <v>338</v>
      </c>
      <c r="AM122" s="1">
        <f t="shared" si="5"/>
        <v>0</v>
      </c>
    </row>
    <row r="123" spans="2:39" ht="15" customHeight="1">
      <c r="B123" s="4"/>
      <c r="C123" s="4"/>
      <c r="D123" s="113"/>
      <c r="E123" s="113"/>
      <c r="F123" s="132"/>
      <c r="G123" s="132"/>
      <c r="H123" s="132"/>
      <c r="I123" s="109"/>
      <c r="J123" s="126"/>
      <c r="K123" s="126"/>
      <c r="L123" s="126"/>
      <c r="M123" s="126"/>
      <c r="N123" s="126"/>
      <c r="O123" s="126"/>
      <c r="P123" s="127"/>
      <c r="Q123" s="128"/>
      <c r="R123" s="128"/>
      <c r="S123" s="129"/>
      <c r="T123" s="130"/>
      <c r="U123" s="78"/>
      <c r="V123" s="219"/>
      <c r="W123" s="220"/>
      <c r="Y123" s="28"/>
      <c r="Z123" s="23">
        <f t="shared" si="4"/>
        <v>0</v>
      </c>
      <c r="AA123" s="22"/>
      <c r="AB123" s="123" t="s">
        <v>289</v>
      </c>
      <c r="AC123" s="124"/>
      <c r="AD123" s="125"/>
      <c r="AE123" s="116" t="s">
        <v>324</v>
      </c>
      <c r="AF123" s="133" t="s">
        <v>339</v>
      </c>
      <c r="AG123" s="133" t="s">
        <v>339</v>
      </c>
      <c r="AH123" s="133" t="s">
        <v>339</v>
      </c>
      <c r="AI123" s="133" t="s">
        <v>339</v>
      </c>
      <c r="AJ123" s="133" t="s">
        <v>339</v>
      </c>
      <c r="AK123" s="133" t="s">
        <v>339</v>
      </c>
      <c r="AL123" s="134" t="s">
        <v>339</v>
      </c>
      <c r="AM123" s="1">
        <f t="shared" si="5"/>
        <v>0</v>
      </c>
    </row>
    <row r="124" spans="2:39" ht="15" customHeight="1">
      <c r="B124" s="4"/>
      <c r="C124" s="4"/>
      <c r="D124" s="113"/>
      <c r="E124" s="113"/>
      <c r="F124" s="132"/>
      <c r="G124" s="132"/>
      <c r="H124" s="132"/>
      <c r="I124" s="109"/>
      <c r="J124" s="126"/>
      <c r="K124" s="126"/>
      <c r="L124" s="126"/>
      <c r="M124" s="126"/>
      <c r="N124" s="126"/>
      <c r="O124" s="126"/>
      <c r="P124" s="127"/>
      <c r="Q124" s="128"/>
      <c r="R124" s="128"/>
      <c r="S124" s="129"/>
      <c r="T124" s="130"/>
      <c r="U124" s="78"/>
      <c r="V124" s="219"/>
      <c r="W124" s="220"/>
      <c r="Y124" s="28"/>
      <c r="Z124" s="23">
        <f t="shared" si="4"/>
        <v>0</v>
      </c>
      <c r="AA124" s="22"/>
      <c r="AB124" s="123" t="s">
        <v>289</v>
      </c>
      <c r="AC124" s="124"/>
      <c r="AD124" s="125"/>
      <c r="AE124" s="116" t="s">
        <v>324</v>
      </c>
      <c r="AF124" s="133" t="s">
        <v>340</v>
      </c>
      <c r="AG124" s="133" t="s">
        <v>340</v>
      </c>
      <c r="AH124" s="133" t="s">
        <v>340</v>
      </c>
      <c r="AI124" s="133" t="s">
        <v>340</v>
      </c>
      <c r="AJ124" s="133" t="s">
        <v>340</v>
      </c>
      <c r="AK124" s="133" t="s">
        <v>340</v>
      </c>
      <c r="AL124" s="134" t="s">
        <v>340</v>
      </c>
      <c r="AM124" s="1">
        <f t="shared" si="5"/>
        <v>0</v>
      </c>
    </row>
    <row r="125" spans="2:39" ht="15" customHeight="1">
      <c r="B125" s="4"/>
      <c r="C125" s="4"/>
      <c r="D125" s="113"/>
      <c r="E125" s="113"/>
      <c r="F125" s="132"/>
      <c r="G125" s="132"/>
      <c r="H125" s="132"/>
      <c r="I125" s="109"/>
      <c r="J125" s="126"/>
      <c r="K125" s="126"/>
      <c r="L125" s="126"/>
      <c r="M125" s="126"/>
      <c r="N125" s="126"/>
      <c r="O125" s="126"/>
      <c r="P125" s="127"/>
      <c r="Q125" s="128"/>
      <c r="R125" s="128"/>
      <c r="S125" s="129"/>
      <c r="T125" s="130"/>
      <c r="U125" s="78"/>
      <c r="V125" s="219"/>
      <c r="W125" s="220"/>
      <c r="Y125" s="28"/>
      <c r="Z125" s="23">
        <f t="shared" si="4"/>
        <v>0</v>
      </c>
      <c r="AA125" s="22"/>
      <c r="AB125" s="123" t="s">
        <v>289</v>
      </c>
      <c r="AC125" s="124"/>
      <c r="AD125" s="125"/>
      <c r="AE125" s="116" t="s">
        <v>324</v>
      </c>
      <c r="AF125" s="133" t="s">
        <v>435</v>
      </c>
      <c r="AG125" s="133" t="s">
        <v>341</v>
      </c>
      <c r="AH125" s="133" t="s">
        <v>341</v>
      </c>
      <c r="AI125" s="133" t="s">
        <v>341</v>
      </c>
      <c r="AJ125" s="133" t="s">
        <v>341</v>
      </c>
      <c r="AK125" s="133" t="s">
        <v>341</v>
      </c>
      <c r="AL125" s="134" t="s">
        <v>341</v>
      </c>
      <c r="AM125" s="1">
        <f t="shared" si="5"/>
        <v>0</v>
      </c>
    </row>
    <row r="126" spans="2:39" ht="15" customHeight="1">
      <c r="B126" s="4"/>
      <c r="C126" s="4"/>
      <c r="D126" s="113"/>
      <c r="E126" s="113"/>
      <c r="F126" s="132"/>
      <c r="G126" s="132"/>
      <c r="H126" s="132"/>
      <c r="I126" s="109"/>
      <c r="J126" s="126"/>
      <c r="K126" s="126"/>
      <c r="L126" s="126"/>
      <c r="M126" s="126"/>
      <c r="N126" s="126"/>
      <c r="O126" s="126"/>
      <c r="P126" s="127"/>
      <c r="Q126" s="128"/>
      <c r="R126" s="128"/>
      <c r="S126" s="129"/>
      <c r="T126" s="130"/>
      <c r="U126" s="78"/>
      <c r="V126" s="219"/>
      <c r="W126" s="220"/>
      <c r="Y126" s="28"/>
      <c r="Z126" s="23">
        <f t="shared" ref="Z126" si="6">SUM(S126,U126)</f>
        <v>0</v>
      </c>
      <c r="AA126" s="22"/>
      <c r="AB126" s="132" t="s">
        <v>413</v>
      </c>
      <c r="AC126" s="132"/>
      <c r="AD126" s="132"/>
      <c r="AE126" s="116" t="s">
        <v>30</v>
      </c>
      <c r="AF126" s="133" t="s">
        <v>416</v>
      </c>
      <c r="AG126" s="133" t="s">
        <v>366</v>
      </c>
      <c r="AH126" s="133" t="s">
        <v>366</v>
      </c>
      <c r="AI126" s="133" t="s">
        <v>366</v>
      </c>
      <c r="AJ126" s="133" t="s">
        <v>366</v>
      </c>
      <c r="AK126" s="133" t="s">
        <v>366</v>
      </c>
      <c r="AL126" s="134" t="s">
        <v>366</v>
      </c>
      <c r="AM126" s="1">
        <f t="shared" si="5"/>
        <v>0</v>
      </c>
    </row>
    <row r="127" spans="2:39" ht="15" customHeight="1">
      <c r="B127" s="4"/>
      <c r="C127" s="4"/>
      <c r="D127" s="113"/>
      <c r="E127" s="113"/>
      <c r="F127" s="132"/>
      <c r="G127" s="132"/>
      <c r="H127" s="132"/>
      <c r="I127" s="109"/>
      <c r="J127" s="126"/>
      <c r="K127" s="126"/>
      <c r="L127" s="126"/>
      <c r="M127" s="126"/>
      <c r="N127" s="126"/>
      <c r="O127" s="126"/>
      <c r="P127" s="127"/>
      <c r="Q127" s="128"/>
      <c r="R127" s="128"/>
      <c r="S127" s="129"/>
      <c r="T127" s="130"/>
      <c r="U127" s="78"/>
      <c r="V127" s="219"/>
      <c r="W127" s="220"/>
      <c r="Y127" s="28"/>
      <c r="Z127" s="23">
        <f t="shared" si="4"/>
        <v>0</v>
      </c>
      <c r="AA127" s="22"/>
      <c r="AB127" s="132" t="s">
        <v>31</v>
      </c>
      <c r="AC127" s="132"/>
      <c r="AD127" s="132"/>
      <c r="AE127" s="116" t="s">
        <v>30</v>
      </c>
      <c r="AF127" s="133" t="s">
        <v>417</v>
      </c>
      <c r="AG127" s="133" t="s">
        <v>368</v>
      </c>
      <c r="AH127" s="133" t="s">
        <v>368</v>
      </c>
      <c r="AI127" s="133" t="s">
        <v>368</v>
      </c>
      <c r="AJ127" s="133" t="s">
        <v>368</v>
      </c>
      <c r="AK127" s="133" t="s">
        <v>368</v>
      </c>
      <c r="AL127" s="134" t="s">
        <v>368</v>
      </c>
      <c r="AM127" s="1">
        <f t="shared" si="5"/>
        <v>0</v>
      </c>
    </row>
    <row r="128" spans="2:39" ht="15" customHeight="1">
      <c r="B128" s="4"/>
      <c r="C128" s="4"/>
      <c r="D128" s="113"/>
      <c r="E128" s="113"/>
      <c r="F128" s="132"/>
      <c r="G128" s="132"/>
      <c r="H128" s="132"/>
      <c r="I128" s="109"/>
      <c r="J128" s="126"/>
      <c r="K128" s="126"/>
      <c r="L128" s="126"/>
      <c r="M128" s="126"/>
      <c r="N128" s="126"/>
      <c r="O128" s="126"/>
      <c r="P128" s="127"/>
      <c r="Q128" s="128"/>
      <c r="R128" s="128"/>
      <c r="S128" s="129"/>
      <c r="T128" s="130"/>
      <c r="U128" s="78"/>
      <c r="V128" s="219"/>
      <c r="W128" s="220"/>
      <c r="Y128" s="28"/>
      <c r="Z128" s="23">
        <f t="shared" ref="Z128" si="7">SUM(S128,U128)</f>
        <v>0</v>
      </c>
      <c r="AA128" s="22"/>
      <c r="AB128" s="132" t="s">
        <v>31</v>
      </c>
      <c r="AC128" s="132"/>
      <c r="AD128" s="132"/>
      <c r="AE128" s="116" t="s">
        <v>30</v>
      </c>
      <c r="AF128" s="133" t="s">
        <v>418</v>
      </c>
      <c r="AG128" s="133" t="s">
        <v>369</v>
      </c>
      <c r="AH128" s="133" t="s">
        <v>369</v>
      </c>
      <c r="AI128" s="133" t="s">
        <v>369</v>
      </c>
      <c r="AJ128" s="133" t="s">
        <v>369</v>
      </c>
      <c r="AK128" s="133" t="s">
        <v>369</v>
      </c>
      <c r="AL128" s="134" t="s">
        <v>369</v>
      </c>
      <c r="AM128" s="1">
        <f t="shared" si="5"/>
        <v>0</v>
      </c>
    </row>
    <row r="129" spans="2:39" ht="15" customHeight="1">
      <c r="B129" s="4"/>
      <c r="C129" s="4"/>
      <c r="D129" s="113"/>
      <c r="E129" s="113"/>
      <c r="F129" s="132"/>
      <c r="G129" s="132"/>
      <c r="H129" s="132"/>
      <c r="I129" s="109"/>
      <c r="J129" s="126"/>
      <c r="K129" s="126"/>
      <c r="L129" s="126"/>
      <c r="M129" s="126"/>
      <c r="N129" s="126"/>
      <c r="O129" s="126"/>
      <c r="P129" s="127"/>
      <c r="Q129" s="128"/>
      <c r="R129" s="128"/>
      <c r="S129" s="129"/>
      <c r="T129" s="130"/>
      <c r="U129" s="78"/>
      <c r="V129" s="219"/>
      <c r="W129" s="220"/>
      <c r="Y129" s="28"/>
      <c r="Z129" s="23">
        <f t="shared" si="4"/>
        <v>0</v>
      </c>
      <c r="AA129" s="22"/>
      <c r="AB129" s="132"/>
      <c r="AC129" s="132"/>
      <c r="AD129" s="132"/>
      <c r="AE129" s="116"/>
      <c r="AF129" s="133"/>
      <c r="AG129" s="133"/>
      <c r="AH129" s="133"/>
      <c r="AI129" s="133"/>
      <c r="AJ129" s="133"/>
      <c r="AK129" s="133"/>
      <c r="AL129" s="134"/>
      <c r="AM129" s="1">
        <f t="shared" si="5"/>
        <v>0</v>
      </c>
    </row>
    <row r="130" spans="2:39" ht="15" customHeight="1">
      <c r="B130" s="4"/>
      <c r="C130" s="4"/>
      <c r="D130" s="113"/>
      <c r="E130" s="113"/>
      <c r="F130" s="132"/>
      <c r="G130" s="132"/>
      <c r="H130" s="132"/>
      <c r="I130" s="109"/>
      <c r="J130" s="126"/>
      <c r="K130" s="126"/>
      <c r="L130" s="126"/>
      <c r="M130" s="126"/>
      <c r="N130" s="126"/>
      <c r="O130" s="126"/>
      <c r="P130" s="127"/>
      <c r="Q130" s="128"/>
      <c r="R130" s="128"/>
      <c r="S130" s="129"/>
      <c r="T130" s="130"/>
      <c r="U130" s="78"/>
      <c r="V130" s="219"/>
      <c r="W130" s="220"/>
      <c r="Y130" s="28"/>
      <c r="Z130" s="23">
        <f t="shared" si="4"/>
        <v>0</v>
      </c>
      <c r="AA130" s="22"/>
      <c r="AB130" s="132" t="s">
        <v>407</v>
      </c>
      <c r="AC130" s="132"/>
      <c r="AD130" s="132"/>
      <c r="AE130" s="116" t="s">
        <v>273</v>
      </c>
      <c r="AF130" s="133" t="s">
        <v>103</v>
      </c>
      <c r="AG130" s="133" t="s">
        <v>103</v>
      </c>
      <c r="AH130" s="133" t="s">
        <v>103</v>
      </c>
      <c r="AI130" s="133" t="s">
        <v>103</v>
      </c>
      <c r="AJ130" s="133" t="s">
        <v>103</v>
      </c>
      <c r="AK130" s="133" t="s">
        <v>103</v>
      </c>
      <c r="AL130" s="134" t="s">
        <v>103</v>
      </c>
      <c r="AM130" s="1">
        <f t="shared" si="5"/>
        <v>0</v>
      </c>
    </row>
    <row r="131" spans="2:39" ht="15" customHeight="1">
      <c r="B131" s="4"/>
      <c r="C131" s="4"/>
      <c r="D131" s="113"/>
      <c r="E131" s="113"/>
      <c r="F131" s="132"/>
      <c r="G131" s="132"/>
      <c r="H131" s="132"/>
      <c r="I131" s="109"/>
      <c r="J131" s="126"/>
      <c r="K131" s="126"/>
      <c r="L131" s="126"/>
      <c r="M131" s="126"/>
      <c r="N131" s="126"/>
      <c r="O131" s="126"/>
      <c r="P131" s="127"/>
      <c r="Q131" s="128"/>
      <c r="R131" s="128"/>
      <c r="S131" s="129"/>
      <c r="T131" s="130"/>
      <c r="U131" s="78"/>
      <c r="V131" s="219"/>
      <c r="W131" s="220"/>
      <c r="Y131" s="28"/>
      <c r="Z131" s="23">
        <f t="shared" si="4"/>
        <v>0</v>
      </c>
      <c r="AA131" s="22"/>
      <c r="AB131" s="132" t="s">
        <v>407</v>
      </c>
      <c r="AC131" s="132"/>
      <c r="AD131" s="132"/>
      <c r="AE131" s="116" t="s">
        <v>273</v>
      </c>
      <c r="AF131" s="133" t="s">
        <v>343</v>
      </c>
      <c r="AG131" s="133" t="s">
        <v>343</v>
      </c>
      <c r="AH131" s="133" t="s">
        <v>343</v>
      </c>
      <c r="AI131" s="133" t="s">
        <v>343</v>
      </c>
      <c r="AJ131" s="133" t="s">
        <v>343</v>
      </c>
      <c r="AK131" s="133" t="s">
        <v>343</v>
      </c>
      <c r="AL131" s="134" t="s">
        <v>343</v>
      </c>
      <c r="AM131" s="1">
        <f t="shared" si="5"/>
        <v>0</v>
      </c>
    </row>
    <row r="132" spans="2:39" ht="15" customHeight="1">
      <c r="B132" s="4"/>
      <c r="C132" s="4"/>
      <c r="D132" s="113"/>
      <c r="E132" s="113"/>
      <c r="F132" s="132"/>
      <c r="G132" s="132"/>
      <c r="H132" s="132"/>
      <c r="I132" s="109"/>
      <c r="J132" s="126"/>
      <c r="K132" s="126"/>
      <c r="L132" s="126"/>
      <c r="M132" s="126"/>
      <c r="N132" s="126"/>
      <c r="O132" s="126"/>
      <c r="P132" s="127"/>
      <c r="Q132" s="128"/>
      <c r="R132" s="128"/>
      <c r="S132" s="129"/>
      <c r="T132" s="130"/>
      <c r="U132" s="78"/>
      <c r="V132" s="219"/>
      <c r="W132" s="220"/>
      <c r="Y132" s="28"/>
      <c r="Z132" s="23">
        <f t="shared" si="4"/>
        <v>0</v>
      </c>
      <c r="AA132" s="22"/>
      <c r="AB132" s="132" t="s">
        <v>407</v>
      </c>
      <c r="AC132" s="132"/>
      <c r="AD132" s="132"/>
      <c r="AE132" s="116" t="s">
        <v>273</v>
      </c>
      <c r="AF132" s="133" t="s">
        <v>344</v>
      </c>
      <c r="AG132" s="133" t="s">
        <v>344</v>
      </c>
      <c r="AH132" s="133" t="s">
        <v>344</v>
      </c>
      <c r="AI132" s="133" t="s">
        <v>344</v>
      </c>
      <c r="AJ132" s="133" t="s">
        <v>344</v>
      </c>
      <c r="AK132" s="133" t="s">
        <v>344</v>
      </c>
      <c r="AL132" s="134" t="s">
        <v>344</v>
      </c>
      <c r="AM132" s="1">
        <f t="shared" si="5"/>
        <v>0</v>
      </c>
    </row>
    <row r="133" spans="2:39" ht="15" customHeight="1">
      <c r="B133" s="4"/>
      <c r="C133" s="4"/>
      <c r="D133" s="113"/>
      <c r="E133" s="113"/>
      <c r="F133" s="132"/>
      <c r="G133" s="132"/>
      <c r="H133" s="132"/>
      <c r="I133" s="109"/>
      <c r="J133" s="126"/>
      <c r="K133" s="126"/>
      <c r="L133" s="126"/>
      <c r="M133" s="126"/>
      <c r="N133" s="126"/>
      <c r="O133" s="126"/>
      <c r="P133" s="127"/>
      <c r="Q133" s="128"/>
      <c r="R133" s="128"/>
      <c r="S133" s="129"/>
      <c r="T133" s="130"/>
      <c r="U133" s="78"/>
      <c r="V133" s="219"/>
      <c r="W133" s="220"/>
      <c r="Y133" s="28"/>
      <c r="Z133" s="23">
        <f t="shared" si="4"/>
        <v>0</v>
      </c>
      <c r="AA133" s="22"/>
      <c r="AB133" s="132" t="s">
        <v>407</v>
      </c>
      <c r="AC133" s="132"/>
      <c r="AD133" s="132"/>
      <c r="AE133" s="116" t="s">
        <v>273</v>
      </c>
      <c r="AF133" s="133" t="s">
        <v>345</v>
      </c>
      <c r="AG133" s="133" t="s">
        <v>345</v>
      </c>
      <c r="AH133" s="133" t="s">
        <v>345</v>
      </c>
      <c r="AI133" s="133" t="s">
        <v>345</v>
      </c>
      <c r="AJ133" s="133" t="s">
        <v>345</v>
      </c>
      <c r="AK133" s="133" t="s">
        <v>345</v>
      </c>
      <c r="AL133" s="134" t="s">
        <v>345</v>
      </c>
      <c r="AM133" s="1">
        <f t="shared" si="5"/>
        <v>0</v>
      </c>
    </row>
    <row r="134" spans="2:39" ht="15" customHeight="1">
      <c r="B134" s="4"/>
      <c r="C134" s="4"/>
      <c r="D134" s="113"/>
      <c r="E134" s="113"/>
      <c r="F134" s="132"/>
      <c r="G134" s="132"/>
      <c r="H134" s="132"/>
      <c r="I134" s="109"/>
      <c r="J134" s="126"/>
      <c r="K134" s="126"/>
      <c r="L134" s="126"/>
      <c r="M134" s="126"/>
      <c r="N134" s="126"/>
      <c r="O134" s="126"/>
      <c r="P134" s="127"/>
      <c r="Q134" s="128"/>
      <c r="R134" s="128"/>
      <c r="S134" s="129"/>
      <c r="T134" s="130"/>
      <c r="U134" s="78"/>
      <c r="V134" s="219"/>
      <c r="W134" s="220"/>
      <c r="Y134" s="28"/>
      <c r="Z134" s="23">
        <f t="shared" si="4"/>
        <v>0</v>
      </c>
      <c r="AA134" s="22"/>
      <c r="AB134" s="132" t="s">
        <v>407</v>
      </c>
      <c r="AC134" s="132"/>
      <c r="AD134" s="132"/>
      <c r="AE134" s="116" t="s">
        <v>273</v>
      </c>
      <c r="AF134" s="133" t="s">
        <v>346</v>
      </c>
      <c r="AG134" s="133" t="s">
        <v>347</v>
      </c>
      <c r="AH134" s="133" t="s">
        <v>347</v>
      </c>
      <c r="AI134" s="133" t="s">
        <v>347</v>
      </c>
      <c r="AJ134" s="133" t="s">
        <v>347</v>
      </c>
      <c r="AK134" s="133" t="s">
        <v>347</v>
      </c>
      <c r="AL134" s="134" t="s">
        <v>347</v>
      </c>
      <c r="AM134" s="1">
        <f t="shared" si="5"/>
        <v>0</v>
      </c>
    </row>
    <row r="135" spans="2:39" ht="15" customHeight="1">
      <c r="B135" s="4"/>
      <c r="C135" s="4"/>
      <c r="D135" s="113"/>
      <c r="E135" s="113"/>
      <c r="F135" s="132"/>
      <c r="G135" s="132"/>
      <c r="H135" s="132"/>
      <c r="I135" s="109"/>
      <c r="J135" s="126"/>
      <c r="K135" s="126"/>
      <c r="L135" s="126"/>
      <c r="M135" s="126"/>
      <c r="N135" s="126"/>
      <c r="O135" s="126"/>
      <c r="P135" s="127"/>
      <c r="Q135" s="128"/>
      <c r="R135" s="128"/>
      <c r="S135" s="129"/>
      <c r="T135" s="130"/>
      <c r="U135" s="78"/>
      <c r="V135" s="219"/>
      <c r="W135" s="220"/>
      <c r="Y135" s="28"/>
      <c r="Z135" s="23">
        <f t="shared" si="4"/>
        <v>0</v>
      </c>
      <c r="AA135" s="22"/>
      <c r="AB135" s="132" t="s">
        <v>407</v>
      </c>
      <c r="AC135" s="132"/>
      <c r="AD135" s="132"/>
      <c r="AE135" s="116" t="s">
        <v>273</v>
      </c>
      <c r="AF135" s="133" t="s">
        <v>348</v>
      </c>
      <c r="AG135" s="133" t="s">
        <v>347</v>
      </c>
      <c r="AH135" s="133" t="s">
        <v>347</v>
      </c>
      <c r="AI135" s="133" t="s">
        <v>347</v>
      </c>
      <c r="AJ135" s="133" t="s">
        <v>347</v>
      </c>
      <c r="AK135" s="133" t="s">
        <v>347</v>
      </c>
      <c r="AL135" s="134" t="s">
        <v>347</v>
      </c>
      <c r="AM135" s="1">
        <f t="shared" si="5"/>
        <v>0</v>
      </c>
    </row>
    <row r="136" spans="2:39" ht="15" customHeight="1">
      <c r="B136" s="4"/>
      <c r="C136" s="4"/>
      <c r="D136" s="113"/>
      <c r="E136" s="113"/>
      <c r="F136" s="132"/>
      <c r="G136" s="132"/>
      <c r="H136" s="132"/>
      <c r="I136" s="109"/>
      <c r="J136" s="126"/>
      <c r="K136" s="126"/>
      <c r="L136" s="126"/>
      <c r="M136" s="126"/>
      <c r="N136" s="126"/>
      <c r="O136" s="126"/>
      <c r="P136" s="127"/>
      <c r="Q136" s="128"/>
      <c r="R136" s="128"/>
      <c r="S136" s="129"/>
      <c r="T136" s="130"/>
      <c r="U136" s="78"/>
      <c r="V136" s="219"/>
      <c r="W136" s="220"/>
      <c r="Y136" s="28"/>
      <c r="Z136" s="23">
        <f t="shared" si="4"/>
        <v>0</v>
      </c>
      <c r="AA136" s="22"/>
      <c r="AB136" s="132" t="s">
        <v>407</v>
      </c>
      <c r="AC136" s="132"/>
      <c r="AD136" s="132"/>
      <c r="AE136" s="116" t="s">
        <v>273</v>
      </c>
      <c r="AF136" s="133" t="s">
        <v>414</v>
      </c>
      <c r="AG136" s="133" t="s">
        <v>347</v>
      </c>
      <c r="AH136" s="133" t="s">
        <v>347</v>
      </c>
      <c r="AI136" s="133" t="s">
        <v>347</v>
      </c>
      <c r="AJ136" s="133" t="s">
        <v>347</v>
      </c>
      <c r="AK136" s="133" t="s">
        <v>347</v>
      </c>
      <c r="AL136" s="134" t="s">
        <v>347</v>
      </c>
      <c r="AM136" s="1">
        <f t="shared" si="5"/>
        <v>0</v>
      </c>
    </row>
    <row r="137" spans="2:39" ht="15" customHeight="1">
      <c r="B137" s="4"/>
      <c r="C137" s="4"/>
      <c r="D137" s="113"/>
      <c r="E137" s="113"/>
      <c r="F137" s="132"/>
      <c r="G137" s="132"/>
      <c r="H137" s="132"/>
      <c r="I137" s="109"/>
      <c r="J137" s="126"/>
      <c r="K137" s="126"/>
      <c r="L137" s="126"/>
      <c r="M137" s="126"/>
      <c r="N137" s="126"/>
      <c r="O137" s="126"/>
      <c r="P137" s="127"/>
      <c r="Q137" s="128"/>
      <c r="R137" s="128"/>
      <c r="S137" s="129"/>
      <c r="T137" s="130"/>
      <c r="U137" s="78"/>
      <c r="V137" s="219"/>
      <c r="W137" s="220"/>
      <c r="Y137" s="28"/>
      <c r="Z137" s="23">
        <f t="shared" si="4"/>
        <v>0</v>
      </c>
      <c r="AA137" s="22"/>
      <c r="AB137" s="132" t="s">
        <v>407</v>
      </c>
      <c r="AC137" s="132"/>
      <c r="AD137" s="132"/>
      <c r="AE137" s="116" t="s">
        <v>273</v>
      </c>
      <c r="AF137" s="133" t="s">
        <v>349</v>
      </c>
      <c r="AG137" s="133" t="s">
        <v>347</v>
      </c>
      <c r="AH137" s="133" t="s">
        <v>347</v>
      </c>
      <c r="AI137" s="133" t="s">
        <v>347</v>
      </c>
      <c r="AJ137" s="133" t="s">
        <v>347</v>
      </c>
      <c r="AK137" s="133" t="s">
        <v>347</v>
      </c>
      <c r="AL137" s="134" t="s">
        <v>347</v>
      </c>
      <c r="AM137" s="1">
        <f t="shared" si="5"/>
        <v>0</v>
      </c>
    </row>
    <row r="138" spans="2:39" ht="15" customHeight="1">
      <c r="B138" s="4"/>
      <c r="C138" s="4"/>
      <c r="D138" s="113"/>
      <c r="E138" s="113"/>
      <c r="F138" s="132"/>
      <c r="G138" s="132"/>
      <c r="H138" s="132"/>
      <c r="I138" s="109"/>
      <c r="J138" s="126"/>
      <c r="K138" s="126"/>
      <c r="L138" s="126"/>
      <c r="M138" s="126"/>
      <c r="N138" s="126"/>
      <c r="O138" s="126"/>
      <c r="P138" s="127"/>
      <c r="Q138" s="128"/>
      <c r="R138" s="128"/>
      <c r="S138" s="129"/>
      <c r="T138" s="130"/>
      <c r="U138" s="78"/>
      <c r="V138" s="219"/>
      <c r="W138" s="220"/>
      <c r="Y138" s="28"/>
      <c r="Z138" s="23">
        <f t="shared" si="4"/>
        <v>0</v>
      </c>
      <c r="AA138" s="22"/>
      <c r="AB138" s="132" t="s">
        <v>407</v>
      </c>
      <c r="AC138" s="132"/>
      <c r="AD138" s="132"/>
      <c r="AE138" s="116" t="s">
        <v>273</v>
      </c>
      <c r="AF138" s="133" t="s">
        <v>350</v>
      </c>
      <c r="AG138" s="133" t="s">
        <v>347</v>
      </c>
      <c r="AH138" s="133" t="s">
        <v>347</v>
      </c>
      <c r="AI138" s="133" t="s">
        <v>347</v>
      </c>
      <c r="AJ138" s="133" t="s">
        <v>347</v>
      </c>
      <c r="AK138" s="133" t="s">
        <v>347</v>
      </c>
      <c r="AL138" s="134" t="s">
        <v>347</v>
      </c>
      <c r="AM138" s="1">
        <f t="shared" si="5"/>
        <v>0</v>
      </c>
    </row>
    <row r="139" spans="2:39" ht="15" customHeight="1">
      <c r="B139" s="4"/>
      <c r="C139" s="4"/>
      <c r="D139" s="113"/>
      <c r="E139" s="113"/>
      <c r="F139" s="132"/>
      <c r="G139" s="132"/>
      <c r="H139" s="132"/>
      <c r="I139" s="109"/>
      <c r="J139" s="126"/>
      <c r="K139" s="126"/>
      <c r="L139" s="126"/>
      <c r="M139" s="126"/>
      <c r="N139" s="126"/>
      <c r="O139" s="126"/>
      <c r="P139" s="127"/>
      <c r="Q139" s="128"/>
      <c r="R139" s="128"/>
      <c r="S139" s="129"/>
      <c r="T139" s="130"/>
      <c r="U139" s="78"/>
      <c r="V139" s="219"/>
      <c r="W139" s="220"/>
      <c r="Y139" s="28"/>
      <c r="Z139" s="23">
        <f t="shared" si="4"/>
        <v>0</v>
      </c>
      <c r="AA139" s="22"/>
      <c r="AB139" s="132" t="s">
        <v>407</v>
      </c>
      <c r="AC139" s="132"/>
      <c r="AD139" s="132"/>
      <c r="AE139" s="116" t="s">
        <v>324</v>
      </c>
      <c r="AF139" s="133" t="s">
        <v>351</v>
      </c>
      <c r="AG139" s="133" t="s">
        <v>351</v>
      </c>
      <c r="AH139" s="133" t="s">
        <v>351</v>
      </c>
      <c r="AI139" s="133" t="s">
        <v>351</v>
      </c>
      <c r="AJ139" s="133" t="s">
        <v>351</v>
      </c>
      <c r="AK139" s="133" t="s">
        <v>351</v>
      </c>
      <c r="AL139" s="134" t="s">
        <v>351</v>
      </c>
      <c r="AM139" s="1">
        <f t="shared" si="5"/>
        <v>0</v>
      </c>
    </row>
    <row r="140" spans="2:39" ht="15" customHeight="1">
      <c r="B140" s="4"/>
      <c r="C140" s="4"/>
      <c r="D140" s="113"/>
      <c r="E140" s="113"/>
      <c r="F140" s="132"/>
      <c r="G140" s="132"/>
      <c r="H140" s="132"/>
      <c r="I140" s="109"/>
      <c r="J140" s="126"/>
      <c r="K140" s="126"/>
      <c r="L140" s="126"/>
      <c r="M140" s="126"/>
      <c r="N140" s="126"/>
      <c r="O140" s="126"/>
      <c r="P140" s="127"/>
      <c r="Q140" s="128"/>
      <c r="R140" s="128"/>
      <c r="S140" s="129"/>
      <c r="T140" s="130"/>
      <c r="U140" s="78"/>
      <c r="V140" s="219"/>
      <c r="W140" s="220"/>
      <c r="Y140" s="28"/>
      <c r="Z140" s="23">
        <f t="shared" si="4"/>
        <v>0</v>
      </c>
      <c r="AA140" s="22"/>
      <c r="AB140" s="132" t="s">
        <v>407</v>
      </c>
      <c r="AC140" s="132"/>
      <c r="AD140" s="132"/>
      <c r="AE140" s="116" t="s">
        <v>324</v>
      </c>
      <c r="AF140" s="133" t="s">
        <v>352</v>
      </c>
      <c r="AG140" s="133" t="s">
        <v>352</v>
      </c>
      <c r="AH140" s="133" t="s">
        <v>352</v>
      </c>
      <c r="AI140" s="133" t="s">
        <v>352</v>
      </c>
      <c r="AJ140" s="133" t="s">
        <v>352</v>
      </c>
      <c r="AK140" s="133" t="s">
        <v>352</v>
      </c>
      <c r="AL140" s="134" t="s">
        <v>352</v>
      </c>
      <c r="AM140" s="1">
        <f t="shared" si="5"/>
        <v>0</v>
      </c>
    </row>
    <row r="141" spans="2:39" ht="15" customHeight="1">
      <c r="B141" s="4"/>
      <c r="C141" s="4"/>
      <c r="D141" s="113"/>
      <c r="E141" s="113"/>
      <c r="F141" s="132"/>
      <c r="G141" s="132"/>
      <c r="H141" s="132"/>
      <c r="I141" s="109"/>
      <c r="J141" s="126"/>
      <c r="K141" s="126"/>
      <c r="L141" s="126"/>
      <c r="M141" s="126"/>
      <c r="N141" s="126"/>
      <c r="O141" s="126"/>
      <c r="P141" s="127"/>
      <c r="Q141" s="128"/>
      <c r="R141" s="128"/>
      <c r="S141" s="129"/>
      <c r="T141" s="130"/>
      <c r="U141" s="78"/>
      <c r="V141" s="219"/>
      <c r="W141" s="220"/>
      <c r="Y141" s="28"/>
      <c r="Z141" s="23">
        <f t="shared" si="4"/>
        <v>0</v>
      </c>
      <c r="AA141" s="22"/>
      <c r="AB141" s="132" t="s">
        <v>407</v>
      </c>
      <c r="AC141" s="132"/>
      <c r="AD141" s="132"/>
      <c r="AE141" s="116" t="s">
        <v>324</v>
      </c>
      <c r="AF141" s="133" t="s">
        <v>353</v>
      </c>
      <c r="AG141" s="133" t="s">
        <v>353</v>
      </c>
      <c r="AH141" s="133" t="s">
        <v>353</v>
      </c>
      <c r="AI141" s="133" t="s">
        <v>353</v>
      </c>
      <c r="AJ141" s="133" t="s">
        <v>353</v>
      </c>
      <c r="AK141" s="133" t="s">
        <v>353</v>
      </c>
      <c r="AL141" s="134" t="s">
        <v>353</v>
      </c>
      <c r="AM141" s="1">
        <f t="shared" si="5"/>
        <v>0</v>
      </c>
    </row>
    <row r="142" spans="2:39" ht="15" customHeight="1">
      <c r="B142" s="4"/>
      <c r="C142" s="4"/>
      <c r="D142" s="113"/>
      <c r="E142" s="113"/>
      <c r="F142" s="132"/>
      <c r="G142" s="132"/>
      <c r="H142" s="132"/>
      <c r="I142" s="109"/>
      <c r="J142" s="126"/>
      <c r="K142" s="126"/>
      <c r="L142" s="126"/>
      <c r="M142" s="126"/>
      <c r="N142" s="126"/>
      <c r="O142" s="126"/>
      <c r="P142" s="127"/>
      <c r="Q142" s="128"/>
      <c r="R142" s="128"/>
      <c r="S142" s="129"/>
      <c r="T142" s="130"/>
      <c r="U142" s="78"/>
      <c r="V142" s="219"/>
      <c r="W142" s="220"/>
      <c r="Y142" s="28"/>
      <c r="Z142" s="23">
        <f t="shared" si="4"/>
        <v>0</v>
      </c>
      <c r="AA142" s="22"/>
      <c r="AB142" s="132" t="s">
        <v>407</v>
      </c>
      <c r="AC142" s="132"/>
      <c r="AD142" s="132"/>
      <c r="AE142" s="116" t="s">
        <v>324</v>
      </c>
      <c r="AF142" s="133" t="s">
        <v>354</v>
      </c>
      <c r="AG142" s="133" t="s">
        <v>354</v>
      </c>
      <c r="AH142" s="133" t="s">
        <v>354</v>
      </c>
      <c r="AI142" s="133" t="s">
        <v>354</v>
      </c>
      <c r="AJ142" s="133" t="s">
        <v>354</v>
      </c>
      <c r="AK142" s="133" t="s">
        <v>354</v>
      </c>
      <c r="AL142" s="134" t="s">
        <v>354</v>
      </c>
      <c r="AM142" s="1">
        <f t="shared" si="5"/>
        <v>0</v>
      </c>
    </row>
    <row r="143" spans="2:39" ht="15" customHeight="1">
      <c r="B143" s="4"/>
      <c r="C143" s="4"/>
      <c r="D143" s="113"/>
      <c r="E143" s="113"/>
      <c r="F143" s="132"/>
      <c r="G143" s="132"/>
      <c r="H143" s="132"/>
      <c r="I143" s="109"/>
      <c r="J143" s="126"/>
      <c r="K143" s="126"/>
      <c r="L143" s="126"/>
      <c r="M143" s="126"/>
      <c r="N143" s="126"/>
      <c r="O143" s="126"/>
      <c r="P143" s="127"/>
      <c r="Q143" s="128"/>
      <c r="R143" s="128"/>
      <c r="S143" s="129"/>
      <c r="T143" s="130"/>
      <c r="U143" s="78"/>
      <c r="V143" s="219"/>
      <c r="W143" s="220"/>
      <c r="Y143" s="28"/>
      <c r="Z143" s="23">
        <f t="shared" si="4"/>
        <v>0</v>
      </c>
      <c r="AA143" s="22"/>
      <c r="AB143" s="132"/>
      <c r="AC143" s="132"/>
      <c r="AD143" s="132"/>
      <c r="AE143" s="116"/>
      <c r="AF143" s="133"/>
      <c r="AG143" s="133"/>
      <c r="AH143" s="133"/>
      <c r="AI143" s="133"/>
      <c r="AJ143" s="133"/>
      <c r="AK143" s="133"/>
      <c r="AL143" s="134"/>
    </row>
    <row r="144" spans="2:39" ht="15" customHeight="1">
      <c r="B144" s="4"/>
      <c r="C144" s="4"/>
      <c r="D144" s="113"/>
      <c r="E144" s="113"/>
      <c r="F144" s="132"/>
      <c r="G144" s="132"/>
      <c r="H144" s="132"/>
      <c r="I144" s="109"/>
      <c r="J144" s="126"/>
      <c r="K144" s="126"/>
      <c r="L144" s="126"/>
      <c r="M144" s="126"/>
      <c r="N144" s="126"/>
      <c r="O144" s="126"/>
      <c r="P144" s="127"/>
      <c r="Q144" s="128"/>
      <c r="R144" s="128"/>
      <c r="S144" s="129"/>
      <c r="T144" s="130"/>
      <c r="U144" s="78"/>
      <c r="V144" s="219"/>
      <c r="W144" s="220"/>
      <c r="Y144" s="28"/>
      <c r="Z144" s="23">
        <f t="shared" si="4"/>
        <v>0</v>
      </c>
      <c r="AA144" s="22"/>
      <c r="AB144" s="132" t="s">
        <v>360</v>
      </c>
      <c r="AC144" s="132"/>
      <c r="AD144" s="132"/>
      <c r="AE144" s="116" t="s">
        <v>273</v>
      </c>
      <c r="AF144" s="133" t="s">
        <v>355</v>
      </c>
      <c r="AG144" s="133" t="s">
        <v>355</v>
      </c>
      <c r="AH144" s="133" t="s">
        <v>355</v>
      </c>
      <c r="AI144" s="133" t="s">
        <v>355</v>
      </c>
      <c r="AJ144" s="133" t="s">
        <v>355</v>
      </c>
      <c r="AK144" s="133" t="s">
        <v>355</v>
      </c>
      <c r="AL144" s="134" t="s">
        <v>355</v>
      </c>
      <c r="AM144" s="1">
        <f t="shared" ref="AM144:AM164" si="8">COUNTIF($J$16:$J$163,AF144)</f>
        <v>0</v>
      </c>
    </row>
    <row r="145" spans="2:39" ht="15" customHeight="1">
      <c r="B145" s="4"/>
      <c r="C145" s="4"/>
      <c r="D145" s="113"/>
      <c r="E145" s="113"/>
      <c r="F145" s="132"/>
      <c r="G145" s="132"/>
      <c r="H145" s="132"/>
      <c r="I145" s="109"/>
      <c r="J145" s="126"/>
      <c r="K145" s="126"/>
      <c r="L145" s="126"/>
      <c r="M145" s="126"/>
      <c r="N145" s="126"/>
      <c r="O145" s="126"/>
      <c r="P145" s="127"/>
      <c r="Q145" s="128"/>
      <c r="R145" s="128"/>
      <c r="S145" s="129"/>
      <c r="T145" s="130"/>
      <c r="U145" s="78"/>
      <c r="V145" s="219"/>
      <c r="W145" s="220"/>
      <c r="Y145" s="28"/>
      <c r="Z145" s="23">
        <f t="shared" si="4"/>
        <v>0</v>
      </c>
      <c r="AA145" s="22"/>
      <c r="AB145" s="132" t="s">
        <v>360</v>
      </c>
      <c r="AC145" s="132"/>
      <c r="AD145" s="132"/>
      <c r="AE145" s="116" t="s">
        <v>273</v>
      </c>
      <c r="AF145" s="133" t="s">
        <v>357</v>
      </c>
      <c r="AG145" s="133" t="s">
        <v>357</v>
      </c>
      <c r="AH145" s="133" t="s">
        <v>357</v>
      </c>
      <c r="AI145" s="133" t="s">
        <v>357</v>
      </c>
      <c r="AJ145" s="133" t="s">
        <v>357</v>
      </c>
      <c r="AK145" s="133" t="s">
        <v>357</v>
      </c>
      <c r="AL145" s="134" t="s">
        <v>357</v>
      </c>
      <c r="AM145" s="1">
        <f t="shared" si="8"/>
        <v>0</v>
      </c>
    </row>
    <row r="146" spans="2:39" ht="15" customHeight="1">
      <c r="B146" s="4"/>
      <c r="C146" s="4"/>
      <c r="D146" s="113"/>
      <c r="E146" s="113"/>
      <c r="F146" s="132"/>
      <c r="G146" s="132"/>
      <c r="H146" s="132"/>
      <c r="I146" s="109"/>
      <c r="J146" s="126"/>
      <c r="K146" s="126"/>
      <c r="L146" s="126"/>
      <c r="M146" s="126"/>
      <c r="N146" s="126"/>
      <c r="O146" s="126"/>
      <c r="P146" s="127"/>
      <c r="Q146" s="128"/>
      <c r="R146" s="128"/>
      <c r="S146" s="129"/>
      <c r="T146" s="130"/>
      <c r="U146" s="78"/>
      <c r="V146" s="219"/>
      <c r="W146" s="220"/>
      <c r="Y146" s="28"/>
      <c r="Z146" s="23">
        <f t="shared" si="4"/>
        <v>0</v>
      </c>
      <c r="AA146" s="22"/>
      <c r="AB146" s="132" t="s">
        <v>360</v>
      </c>
      <c r="AC146" s="132"/>
      <c r="AD146" s="132"/>
      <c r="AE146" s="116" t="s">
        <v>273</v>
      </c>
      <c r="AF146" s="133" t="s">
        <v>358</v>
      </c>
      <c r="AG146" s="133" t="s">
        <v>358</v>
      </c>
      <c r="AH146" s="133" t="s">
        <v>358</v>
      </c>
      <c r="AI146" s="133" t="s">
        <v>358</v>
      </c>
      <c r="AJ146" s="133" t="s">
        <v>358</v>
      </c>
      <c r="AK146" s="133" t="s">
        <v>358</v>
      </c>
      <c r="AL146" s="134" t="s">
        <v>358</v>
      </c>
      <c r="AM146" s="1">
        <f t="shared" si="8"/>
        <v>0</v>
      </c>
    </row>
    <row r="147" spans="2:39" ht="15" customHeight="1">
      <c r="B147" s="4"/>
      <c r="C147" s="4"/>
      <c r="D147" s="113"/>
      <c r="E147" s="113"/>
      <c r="F147" s="132"/>
      <c r="G147" s="132"/>
      <c r="H147" s="132"/>
      <c r="I147" s="109"/>
      <c r="J147" s="126"/>
      <c r="K147" s="126"/>
      <c r="L147" s="126"/>
      <c r="M147" s="126"/>
      <c r="N147" s="126"/>
      <c r="O147" s="126"/>
      <c r="P147" s="127"/>
      <c r="Q147" s="128"/>
      <c r="R147" s="128"/>
      <c r="S147" s="129"/>
      <c r="T147" s="130"/>
      <c r="U147" s="78"/>
      <c r="V147" s="219"/>
      <c r="W147" s="220"/>
      <c r="Y147" s="28"/>
      <c r="Z147" s="23">
        <f t="shared" ref="Z147:Z163" si="9">SUM(S147,U147)</f>
        <v>0</v>
      </c>
      <c r="AA147" s="22"/>
      <c r="AB147" s="132" t="s">
        <v>360</v>
      </c>
      <c r="AC147" s="132"/>
      <c r="AD147" s="132"/>
      <c r="AE147" s="116" t="s">
        <v>246</v>
      </c>
      <c r="AF147" s="133" t="s">
        <v>359</v>
      </c>
      <c r="AG147" s="133" t="s">
        <v>359</v>
      </c>
      <c r="AH147" s="133" t="s">
        <v>359</v>
      </c>
      <c r="AI147" s="133" t="s">
        <v>359</v>
      </c>
      <c r="AJ147" s="133" t="s">
        <v>359</v>
      </c>
      <c r="AK147" s="133" t="s">
        <v>359</v>
      </c>
      <c r="AL147" s="134" t="s">
        <v>359</v>
      </c>
      <c r="AM147" s="1">
        <f t="shared" si="8"/>
        <v>0</v>
      </c>
    </row>
    <row r="148" spans="2:39" ht="15" customHeight="1">
      <c r="B148" s="4"/>
      <c r="C148" s="4"/>
      <c r="D148" s="113"/>
      <c r="E148" s="113"/>
      <c r="F148" s="132"/>
      <c r="G148" s="132"/>
      <c r="H148" s="132"/>
      <c r="I148" s="109"/>
      <c r="J148" s="126"/>
      <c r="K148" s="126"/>
      <c r="L148" s="126"/>
      <c r="M148" s="126"/>
      <c r="N148" s="126"/>
      <c r="O148" s="126"/>
      <c r="P148" s="127"/>
      <c r="Q148" s="128"/>
      <c r="R148" s="128"/>
      <c r="S148" s="129"/>
      <c r="T148" s="130"/>
      <c r="U148" s="78"/>
      <c r="V148" s="219"/>
      <c r="W148" s="220"/>
      <c r="Y148" s="28"/>
      <c r="Z148" s="23">
        <f t="shared" si="9"/>
        <v>0</v>
      </c>
      <c r="AA148" s="22"/>
      <c r="AB148" s="132" t="s">
        <v>360</v>
      </c>
      <c r="AC148" s="132"/>
      <c r="AD148" s="132"/>
      <c r="AE148" s="116" t="s">
        <v>246</v>
      </c>
      <c r="AF148" s="133" t="s">
        <v>402</v>
      </c>
      <c r="AG148" s="133" t="s">
        <v>362</v>
      </c>
      <c r="AH148" s="133" t="s">
        <v>362</v>
      </c>
      <c r="AI148" s="133" t="s">
        <v>362</v>
      </c>
      <c r="AJ148" s="133" t="s">
        <v>362</v>
      </c>
      <c r="AK148" s="133" t="s">
        <v>362</v>
      </c>
      <c r="AL148" s="134" t="s">
        <v>362</v>
      </c>
      <c r="AM148" s="1">
        <f t="shared" si="8"/>
        <v>0</v>
      </c>
    </row>
    <row r="149" spans="2:39" ht="15" customHeight="1">
      <c r="B149" s="4"/>
      <c r="C149" s="4"/>
      <c r="D149" s="113"/>
      <c r="E149" s="113"/>
      <c r="F149" s="132"/>
      <c r="G149" s="132"/>
      <c r="H149" s="132"/>
      <c r="I149" s="109"/>
      <c r="J149" s="126"/>
      <c r="K149" s="126"/>
      <c r="L149" s="126"/>
      <c r="M149" s="126"/>
      <c r="N149" s="126"/>
      <c r="O149" s="126"/>
      <c r="P149" s="127"/>
      <c r="Q149" s="128"/>
      <c r="R149" s="128"/>
      <c r="S149" s="129"/>
      <c r="T149" s="130"/>
      <c r="U149" s="78"/>
      <c r="V149" s="219"/>
      <c r="W149" s="220"/>
      <c r="Y149" s="28"/>
      <c r="Z149" s="23">
        <f t="shared" si="9"/>
        <v>0</v>
      </c>
      <c r="AA149" s="22"/>
      <c r="AB149" s="132" t="s">
        <v>360</v>
      </c>
      <c r="AC149" s="132"/>
      <c r="AD149" s="132"/>
      <c r="AE149" s="116" t="s">
        <v>246</v>
      </c>
      <c r="AF149" s="133" t="s">
        <v>364</v>
      </c>
      <c r="AG149" s="133" t="s">
        <v>362</v>
      </c>
      <c r="AH149" s="133" t="s">
        <v>362</v>
      </c>
      <c r="AI149" s="133" t="s">
        <v>362</v>
      </c>
      <c r="AJ149" s="133" t="s">
        <v>362</v>
      </c>
      <c r="AK149" s="133" t="s">
        <v>362</v>
      </c>
      <c r="AL149" s="134" t="s">
        <v>362</v>
      </c>
      <c r="AM149" s="1">
        <f t="shared" si="8"/>
        <v>0</v>
      </c>
    </row>
    <row r="150" spans="2:39" ht="15" customHeight="1">
      <c r="B150" s="4"/>
      <c r="C150" s="4"/>
      <c r="D150" s="113"/>
      <c r="E150" s="113"/>
      <c r="F150" s="132"/>
      <c r="G150" s="132"/>
      <c r="H150" s="132"/>
      <c r="I150" s="109"/>
      <c r="J150" s="126"/>
      <c r="K150" s="126"/>
      <c r="L150" s="126"/>
      <c r="M150" s="126"/>
      <c r="N150" s="126"/>
      <c r="O150" s="126"/>
      <c r="P150" s="127"/>
      <c r="Q150" s="128"/>
      <c r="R150" s="128"/>
      <c r="S150" s="129"/>
      <c r="T150" s="130"/>
      <c r="U150" s="78"/>
      <c r="V150" s="219"/>
      <c r="W150" s="220"/>
      <c r="Y150" s="28"/>
      <c r="Z150" s="23">
        <f t="shared" si="9"/>
        <v>0</v>
      </c>
      <c r="AA150" s="22"/>
      <c r="AB150" s="132" t="s">
        <v>360</v>
      </c>
      <c r="AC150" s="132"/>
      <c r="AD150" s="132"/>
      <c r="AE150" s="116" t="s">
        <v>246</v>
      </c>
      <c r="AF150" s="133" t="s">
        <v>365</v>
      </c>
      <c r="AG150" s="133" t="s">
        <v>365</v>
      </c>
      <c r="AH150" s="133" t="s">
        <v>365</v>
      </c>
      <c r="AI150" s="133" t="s">
        <v>365</v>
      </c>
      <c r="AJ150" s="133" t="s">
        <v>365</v>
      </c>
      <c r="AK150" s="133" t="s">
        <v>365</v>
      </c>
      <c r="AL150" s="134" t="s">
        <v>365</v>
      </c>
      <c r="AM150" s="1">
        <f t="shared" si="8"/>
        <v>0</v>
      </c>
    </row>
    <row r="151" spans="2:39" ht="15" customHeight="1">
      <c r="B151" s="4"/>
      <c r="C151" s="4"/>
      <c r="D151" s="113"/>
      <c r="E151" s="113"/>
      <c r="F151" s="132"/>
      <c r="G151" s="132"/>
      <c r="H151" s="132"/>
      <c r="I151" s="109"/>
      <c r="J151" s="126"/>
      <c r="K151" s="126"/>
      <c r="L151" s="126"/>
      <c r="M151" s="126"/>
      <c r="N151" s="126"/>
      <c r="O151" s="126"/>
      <c r="P151" s="127"/>
      <c r="Q151" s="128"/>
      <c r="R151" s="128"/>
      <c r="S151" s="129"/>
      <c r="T151" s="130"/>
      <c r="U151" s="78"/>
      <c r="V151" s="219"/>
      <c r="W151" s="220"/>
      <c r="Y151" s="28"/>
      <c r="Z151" s="23">
        <f t="shared" si="9"/>
        <v>0</v>
      </c>
      <c r="AA151" s="22"/>
      <c r="AB151" s="132"/>
      <c r="AC151" s="132"/>
      <c r="AD151" s="132"/>
      <c r="AE151" s="116"/>
      <c r="AF151" s="133"/>
      <c r="AG151" s="133" t="s">
        <v>366</v>
      </c>
      <c r="AH151" s="133" t="s">
        <v>366</v>
      </c>
      <c r="AI151" s="133" t="s">
        <v>366</v>
      </c>
      <c r="AJ151" s="133" t="s">
        <v>366</v>
      </c>
      <c r="AK151" s="133" t="s">
        <v>366</v>
      </c>
      <c r="AL151" s="134" t="s">
        <v>366</v>
      </c>
      <c r="AM151" s="1">
        <f t="shared" si="8"/>
        <v>0</v>
      </c>
    </row>
    <row r="152" spans="2:39" ht="15" customHeight="1">
      <c r="B152" s="4"/>
      <c r="C152" s="4"/>
      <c r="D152" s="113"/>
      <c r="E152" s="113"/>
      <c r="F152" s="132"/>
      <c r="G152" s="132"/>
      <c r="H152" s="132"/>
      <c r="I152" s="109"/>
      <c r="J152" s="126"/>
      <c r="K152" s="126"/>
      <c r="L152" s="126"/>
      <c r="M152" s="126"/>
      <c r="N152" s="126"/>
      <c r="O152" s="126"/>
      <c r="P152" s="127"/>
      <c r="Q152" s="128"/>
      <c r="R152" s="128"/>
      <c r="S152" s="129"/>
      <c r="T152" s="130"/>
      <c r="U152" s="78"/>
      <c r="V152" s="219"/>
      <c r="W152" s="220"/>
      <c r="Y152" s="28"/>
      <c r="Z152" s="23">
        <f t="shared" si="9"/>
        <v>0</v>
      </c>
      <c r="AA152" s="22"/>
      <c r="AB152" s="132"/>
      <c r="AC152" s="132"/>
      <c r="AD152" s="132"/>
      <c r="AE152" s="116"/>
      <c r="AF152" s="133"/>
      <c r="AG152" s="133" t="s">
        <v>367</v>
      </c>
      <c r="AH152" s="133" t="s">
        <v>367</v>
      </c>
      <c r="AI152" s="133" t="s">
        <v>367</v>
      </c>
      <c r="AJ152" s="133" t="s">
        <v>367</v>
      </c>
      <c r="AK152" s="133" t="s">
        <v>367</v>
      </c>
      <c r="AL152" s="134" t="s">
        <v>367</v>
      </c>
      <c r="AM152" s="1">
        <f t="shared" si="8"/>
        <v>0</v>
      </c>
    </row>
    <row r="153" spans="2:39" ht="15" customHeight="1">
      <c r="B153" s="4"/>
      <c r="C153" s="4"/>
      <c r="D153" s="113"/>
      <c r="E153" s="113"/>
      <c r="F153" s="132"/>
      <c r="G153" s="132"/>
      <c r="H153" s="132"/>
      <c r="I153" s="109"/>
      <c r="J153" s="126"/>
      <c r="K153" s="126"/>
      <c r="L153" s="126"/>
      <c r="M153" s="126"/>
      <c r="N153" s="126"/>
      <c r="O153" s="126"/>
      <c r="P153" s="127"/>
      <c r="Q153" s="128"/>
      <c r="R153" s="128"/>
      <c r="S153" s="129"/>
      <c r="T153" s="130"/>
      <c r="U153" s="78"/>
      <c r="V153" s="219"/>
      <c r="W153" s="220"/>
      <c r="Y153" s="28"/>
      <c r="Z153" s="23">
        <f t="shared" si="9"/>
        <v>0</v>
      </c>
      <c r="AA153" s="22"/>
      <c r="AB153" s="132" t="s">
        <v>370</v>
      </c>
      <c r="AC153" s="132"/>
      <c r="AD153" s="132"/>
      <c r="AE153" s="116" t="s">
        <v>273</v>
      </c>
      <c r="AF153" s="133" t="s">
        <v>371</v>
      </c>
      <c r="AG153" s="133" t="s">
        <v>371</v>
      </c>
      <c r="AH153" s="133" t="s">
        <v>371</v>
      </c>
      <c r="AI153" s="133" t="s">
        <v>371</v>
      </c>
      <c r="AJ153" s="133" t="s">
        <v>371</v>
      </c>
      <c r="AK153" s="133" t="s">
        <v>371</v>
      </c>
      <c r="AL153" s="134" t="s">
        <v>371</v>
      </c>
      <c r="AM153" s="1">
        <f t="shared" si="8"/>
        <v>0</v>
      </c>
    </row>
    <row r="154" spans="2:39" ht="15" customHeight="1">
      <c r="B154" s="4"/>
      <c r="C154" s="4"/>
      <c r="D154" s="113"/>
      <c r="E154" s="113"/>
      <c r="F154" s="132"/>
      <c r="G154" s="132"/>
      <c r="H154" s="132"/>
      <c r="I154" s="109"/>
      <c r="J154" s="126"/>
      <c r="K154" s="126"/>
      <c r="L154" s="126"/>
      <c r="M154" s="126"/>
      <c r="N154" s="126"/>
      <c r="O154" s="126"/>
      <c r="P154" s="127"/>
      <c r="Q154" s="128"/>
      <c r="R154" s="128"/>
      <c r="S154" s="129"/>
      <c r="T154" s="130"/>
      <c r="U154" s="78"/>
      <c r="V154" s="219"/>
      <c r="W154" s="220"/>
      <c r="Y154" s="28"/>
      <c r="Z154" s="23">
        <f t="shared" si="9"/>
        <v>0</v>
      </c>
      <c r="AA154" s="22"/>
      <c r="AB154" s="132" t="s">
        <v>370</v>
      </c>
      <c r="AC154" s="132"/>
      <c r="AD154" s="132"/>
      <c r="AE154" s="116" t="s">
        <v>273</v>
      </c>
      <c r="AF154" s="133" t="s">
        <v>372</v>
      </c>
      <c r="AG154" s="133" t="s">
        <v>372</v>
      </c>
      <c r="AH154" s="133" t="s">
        <v>372</v>
      </c>
      <c r="AI154" s="133" t="s">
        <v>372</v>
      </c>
      <c r="AJ154" s="133" t="s">
        <v>372</v>
      </c>
      <c r="AK154" s="133" t="s">
        <v>372</v>
      </c>
      <c r="AL154" s="134" t="s">
        <v>372</v>
      </c>
      <c r="AM154" s="1">
        <f t="shared" si="8"/>
        <v>0</v>
      </c>
    </row>
    <row r="155" spans="2:39" ht="15" customHeight="1">
      <c r="B155" s="4"/>
      <c r="C155" s="4"/>
      <c r="D155" s="113"/>
      <c r="E155" s="113"/>
      <c r="F155" s="132"/>
      <c r="G155" s="132"/>
      <c r="H155" s="132"/>
      <c r="I155" s="109"/>
      <c r="J155" s="126"/>
      <c r="K155" s="126"/>
      <c r="L155" s="126"/>
      <c r="M155" s="126"/>
      <c r="N155" s="126"/>
      <c r="O155" s="126"/>
      <c r="P155" s="127"/>
      <c r="Q155" s="128"/>
      <c r="R155" s="128"/>
      <c r="S155" s="129"/>
      <c r="T155" s="130"/>
      <c r="U155" s="78"/>
      <c r="V155" s="219"/>
      <c r="W155" s="220"/>
      <c r="Y155" s="28"/>
      <c r="Z155" s="23">
        <f t="shared" si="9"/>
        <v>0</v>
      </c>
      <c r="AA155" s="22"/>
      <c r="AB155" s="132" t="s">
        <v>370</v>
      </c>
      <c r="AC155" s="132"/>
      <c r="AD155" s="132"/>
      <c r="AE155" s="116" t="s">
        <v>273</v>
      </c>
      <c r="AF155" s="133" t="s">
        <v>373</v>
      </c>
      <c r="AG155" s="133" t="s">
        <v>373</v>
      </c>
      <c r="AH155" s="133" t="s">
        <v>373</v>
      </c>
      <c r="AI155" s="133" t="s">
        <v>373</v>
      </c>
      <c r="AJ155" s="133" t="s">
        <v>373</v>
      </c>
      <c r="AK155" s="133" t="s">
        <v>373</v>
      </c>
      <c r="AL155" s="134" t="s">
        <v>373</v>
      </c>
      <c r="AM155" s="1">
        <f t="shared" si="8"/>
        <v>0</v>
      </c>
    </row>
    <row r="156" spans="2:39" ht="15" customHeight="1">
      <c r="B156" s="4"/>
      <c r="C156" s="4"/>
      <c r="D156" s="113"/>
      <c r="E156" s="113"/>
      <c r="F156" s="132"/>
      <c r="G156" s="132"/>
      <c r="H156" s="132"/>
      <c r="I156" s="109"/>
      <c r="J156" s="126"/>
      <c r="K156" s="126"/>
      <c r="L156" s="126"/>
      <c r="M156" s="126"/>
      <c r="N156" s="126"/>
      <c r="O156" s="126"/>
      <c r="P156" s="127"/>
      <c r="Q156" s="128"/>
      <c r="R156" s="128"/>
      <c r="S156" s="129"/>
      <c r="T156" s="130"/>
      <c r="U156" s="78"/>
      <c r="V156" s="219"/>
      <c r="W156" s="220"/>
      <c r="Y156" s="28"/>
      <c r="Z156" s="23">
        <f t="shared" si="9"/>
        <v>0</v>
      </c>
      <c r="AA156" s="22"/>
      <c r="AB156" s="132" t="s">
        <v>370</v>
      </c>
      <c r="AC156" s="132"/>
      <c r="AD156" s="132"/>
      <c r="AE156" s="116" t="s">
        <v>273</v>
      </c>
      <c r="AF156" s="133" t="s">
        <v>374</v>
      </c>
      <c r="AG156" s="133" t="s">
        <v>374</v>
      </c>
      <c r="AH156" s="133" t="s">
        <v>374</v>
      </c>
      <c r="AI156" s="133" t="s">
        <v>374</v>
      </c>
      <c r="AJ156" s="133" t="s">
        <v>374</v>
      </c>
      <c r="AK156" s="133" t="s">
        <v>374</v>
      </c>
      <c r="AL156" s="134" t="s">
        <v>374</v>
      </c>
      <c r="AM156" s="1">
        <f t="shared" si="8"/>
        <v>0</v>
      </c>
    </row>
    <row r="157" spans="2:39" ht="15" customHeight="1">
      <c r="B157" s="4"/>
      <c r="C157" s="4"/>
      <c r="D157" s="113"/>
      <c r="E157" s="113"/>
      <c r="F157" s="132"/>
      <c r="G157" s="132"/>
      <c r="H157" s="132"/>
      <c r="I157" s="109"/>
      <c r="J157" s="126"/>
      <c r="K157" s="126"/>
      <c r="L157" s="126"/>
      <c r="M157" s="126"/>
      <c r="N157" s="126"/>
      <c r="O157" s="126"/>
      <c r="P157" s="127"/>
      <c r="Q157" s="128"/>
      <c r="R157" s="128"/>
      <c r="S157" s="129"/>
      <c r="T157" s="130"/>
      <c r="U157" s="78"/>
      <c r="V157" s="219"/>
      <c r="W157" s="220"/>
      <c r="Y157" s="28"/>
      <c r="Z157" s="23">
        <f t="shared" si="9"/>
        <v>0</v>
      </c>
      <c r="AA157" s="22"/>
      <c r="AB157" s="132" t="s">
        <v>370</v>
      </c>
      <c r="AC157" s="132"/>
      <c r="AD157" s="132"/>
      <c r="AE157" s="116" t="s">
        <v>273</v>
      </c>
      <c r="AF157" s="133" t="s">
        <v>375</v>
      </c>
      <c r="AG157" s="133" t="s">
        <v>376</v>
      </c>
      <c r="AH157" s="133" t="s">
        <v>376</v>
      </c>
      <c r="AI157" s="133" t="s">
        <v>376</v>
      </c>
      <c r="AJ157" s="133" t="s">
        <v>376</v>
      </c>
      <c r="AK157" s="133" t="s">
        <v>376</v>
      </c>
      <c r="AL157" s="134" t="s">
        <v>376</v>
      </c>
      <c r="AM157" s="1">
        <f t="shared" si="8"/>
        <v>0</v>
      </c>
    </row>
    <row r="158" spans="2:39" ht="15" customHeight="1">
      <c r="B158" s="4"/>
      <c r="C158" s="4"/>
      <c r="D158" s="113"/>
      <c r="E158" s="113"/>
      <c r="F158" s="132"/>
      <c r="G158" s="132"/>
      <c r="H158" s="132"/>
      <c r="I158" s="109"/>
      <c r="J158" s="126"/>
      <c r="K158" s="126"/>
      <c r="L158" s="126"/>
      <c r="M158" s="126"/>
      <c r="N158" s="126"/>
      <c r="O158" s="126"/>
      <c r="P158" s="127"/>
      <c r="Q158" s="128"/>
      <c r="R158" s="128"/>
      <c r="S158" s="129"/>
      <c r="T158" s="130"/>
      <c r="U158" s="78"/>
      <c r="V158" s="219"/>
      <c r="W158" s="220"/>
      <c r="Y158" s="28"/>
      <c r="Z158" s="23">
        <f t="shared" si="9"/>
        <v>0</v>
      </c>
      <c r="AA158" s="22"/>
      <c r="AB158" s="132" t="s">
        <v>370</v>
      </c>
      <c r="AC158" s="132"/>
      <c r="AD158" s="132"/>
      <c r="AE158" s="116" t="s">
        <v>273</v>
      </c>
      <c r="AF158" s="133" t="s">
        <v>377</v>
      </c>
      <c r="AG158" s="133" t="s">
        <v>376</v>
      </c>
      <c r="AH158" s="133" t="s">
        <v>376</v>
      </c>
      <c r="AI158" s="133" t="s">
        <v>376</v>
      </c>
      <c r="AJ158" s="133" t="s">
        <v>376</v>
      </c>
      <c r="AK158" s="133" t="s">
        <v>376</v>
      </c>
      <c r="AL158" s="134" t="s">
        <v>376</v>
      </c>
      <c r="AM158" s="1">
        <f t="shared" si="8"/>
        <v>0</v>
      </c>
    </row>
    <row r="159" spans="2:39" ht="15" customHeight="1">
      <c r="B159" s="4"/>
      <c r="C159" s="4"/>
      <c r="D159" s="113"/>
      <c r="E159" s="113"/>
      <c r="F159" s="132"/>
      <c r="G159" s="132"/>
      <c r="H159" s="132"/>
      <c r="I159" s="109"/>
      <c r="J159" s="126"/>
      <c r="K159" s="126"/>
      <c r="L159" s="126"/>
      <c r="M159" s="126"/>
      <c r="N159" s="126"/>
      <c r="O159" s="126"/>
      <c r="P159" s="127"/>
      <c r="Q159" s="128"/>
      <c r="R159" s="128"/>
      <c r="S159" s="205"/>
      <c r="T159" s="205"/>
      <c r="U159" s="113"/>
      <c r="V159" s="222"/>
      <c r="W159" s="222"/>
      <c r="Y159" s="28"/>
      <c r="Z159" s="23">
        <f t="shared" si="9"/>
        <v>0</v>
      </c>
      <c r="AA159" s="22"/>
      <c r="AB159" s="132" t="s">
        <v>370</v>
      </c>
      <c r="AC159" s="132"/>
      <c r="AD159" s="132"/>
      <c r="AE159" s="116" t="s">
        <v>273</v>
      </c>
      <c r="AF159" s="133" t="s">
        <v>419</v>
      </c>
      <c r="AG159" s="133" t="s">
        <v>378</v>
      </c>
      <c r="AH159" s="133" t="s">
        <v>378</v>
      </c>
      <c r="AI159" s="133" t="s">
        <v>378</v>
      </c>
      <c r="AJ159" s="133" t="s">
        <v>378</v>
      </c>
      <c r="AK159" s="133" t="s">
        <v>378</v>
      </c>
      <c r="AL159" s="134" t="s">
        <v>378</v>
      </c>
      <c r="AM159" s="1">
        <f t="shared" si="8"/>
        <v>0</v>
      </c>
    </row>
    <row r="160" spans="2:39" ht="15" customHeight="1">
      <c r="B160" s="4"/>
      <c r="C160" s="4"/>
      <c r="D160" s="113"/>
      <c r="E160" s="113"/>
      <c r="F160" s="132"/>
      <c r="G160" s="132"/>
      <c r="H160" s="132"/>
      <c r="I160" s="109"/>
      <c r="J160" s="126"/>
      <c r="K160" s="126"/>
      <c r="L160" s="126"/>
      <c r="M160" s="126"/>
      <c r="N160" s="126"/>
      <c r="O160" s="126"/>
      <c r="P160" s="127"/>
      <c r="Q160" s="128"/>
      <c r="R160" s="128"/>
      <c r="S160" s="205"/>
      <c r="T160" s="205"/>
      <c r="U160" s="113"/>
      <c r="V160" s="222"/>
      <c r="W160" s="222"/>
      <c r="Y160" s="28"/>
      <c r="Z160" s="23">
        <f t="shared" si="9"/>
        <v>0</v>
      </c>
      <c r="AA160" s="22"/>
      <c r="AB160" s="132" t="s">
        <v>370</v>
      </c>
      <c r="AC160" s="132"/>
      <c r="AD160" s="132"/>
      <c r="AE160" s="116" t="s">
        <v>273</v>
      </c>
      <c r="AF160" s="133" t="s">
        <v>379</v>
      </c>
      <c r="AG160" s="133" t="s">
        <v>378</v>
      </c>
      <c r="AH160" s="133" t="s">
        <v>378</v>
      </c>
      <c r="AI160" s="133" t="s">
        <v>378</v>
      </c>
      <c r="AJ160" s="133" t="s">
        <v>378</v>
      </c>
      <c r="AK160" s="133" t="s">
        <v>378</v>
      </c>
      <c r="AL160" s="134" t="s">
        <v>378</v>
      </c>
      <c r="AM160" s="1">
        <f t="shared" si="8"/>
        <v>0</v>
      </c>
    </row>
    <row r="161" spans="1:39" ht="15" customHeight="1">
      <c r="B161" s="4"/>
      <c r="C161" s="4"/>
      <c r="D161" s="113"/>
      <c r="E161" s="113"/>
      <c r="F161" s="132"/>
      <c r="G161" s="132"/>
      <c r="H161" s="132"/>
      <c r="I161" s="109"/>
      <c r="J161" s="126"/>
      <c r="K161" s="126"/>
      <c r="L161" s="126"/>
      <c r="M161" s="126"/>
      <c r="N161" s="126"/>
      <c r="O161" s="126"/>
      <c r="P161" s="127"/>
      <c r="Q161" s="128"/>
      <c r="R161" s="128"/>
      <c r="S161" s="205"/>
      <c r="T161" s="205"/>
      <c r="U161" s="113"/>
      <c r="V161" s="222"/>
      <c r="W161" s="222"/>
      <c r="Y161" s="28"/>
      <c r="Z161" s="23">
        <f t="shared" si="9"/>
        <v>0</v>
      </c>
      <c r="AA161" s="22"/>
      <c r="AB161" s="132" t="s">
        <v>370</v>
      </c>
      <c r="AC161" s="132"/>
      <c r="AD161" s="132"/>
      <c r="AE161" s="116" t="s">
        <v>273</v>
      </c>
      <c r="AF161" s="133" t="s">
        <v>380</v>
      </c>
      <c r="AG161" s="133" t="s">
        <v>378</v>
      </c>
      <c r="AH161" s="133" t="s">
        <v>378</v>
      </c>
      <c r="AI161" s="133" t="s">
        <v>378</v>
      </c>
      <c r="AJ161" s="133" t="s">
        <v>378</v>
      </c>
      <c r="AK161" s="133" t="s">
        <v>378</v>
      </c>
      <c r="AL161" s="134" t="s">
        <v>378</v>
      </c>
      <c r="AM161" s="1">
        <f t="shared" si="8"/>
        <v>0</v>
      </c>
    </row>
    <row r="162" spans="1:39" ht="15" customHeight="1">
      <c r="B162" s="4"/>
      <c r="C162" s="4"/>
      <c r="D162" s="113"/>
      <c r="E162" s="113"/>
      <c r="F162" s="132"/>
      <c r="G162" s="132"/>
      <c r="H162" s="132"/>
      <c r="I162" s="109"/>
      <c r="J162" s="126"/>
      <c r="K162" s="126"/>
      <c r="L162" s="126"/>
      <c r="M162" s="126"/>
      <c r="N162" s="126"/>
      <c r="O162" s="126"/>
      <c r="P162" s="127"/>
      <c r="Q162" s="128"/>
      <c r="R162" s="128"/>
      <c r="S162" s="129"/>
      <c r="T162" s="130"/>
      <c r="U162" s="78"/>
      <c r="V162" s="219"/>
      <c r="W162" s="220"/>
      <c r="Y162" s="28"/>
      <c r="Z162" s="23">
        <f t="shared" si="9"/>
        <v>0</v>
      </c>
      <c r="AA162" s="22"/>
      <c r="AB162" s="132" t="s">
        <v>370</v>
      </c>
      <c r="AC162" s="132"/>
      <c r="AD162" s="132"/>
      <c r="AE162" s="116" t="s">
        <v>246</v>
      </c>
      <c r="AF162" s="133" t="s">
        <v>381</v>
      </c>
      <c r="AG162" s="133" t="s">
        <v>381</v>
      </c>
      <c r="AH162" s="133" t="s">
        <v>381</v>
      </c>
      <c r="AI162" s="133" t="s">
        <v>381</v>
      </c>
      <c r="AJ162" s="133" t="s">
        <v>381</v>
      </c>
      <c r="AK162" s="133" t="s">
        <v>381</v>
      </c>
      <c r="AL162" s="134" t="s">
        <v>381</v>
      </c>
      <c r="AM162" s="1">
        <f t="shared" si="8"/>
        <v>0</v>
      </c>
    </row>
    <row r="163" spans="1:39" ht="15" customHeight="1">
      <c r="B163" s="4"/>
      <c r="C163" s="4"/>
      <c r="D163" s="113"/>
      <c r="E163" s="113"/>
      <c r="F163" s="132"/>
      <c r="G163" s="132"/>
      <c r="H163" s="132"/>
      <c r="I163" s="109"/>
      <c r="J163" s="126"/>
      <c r="K163" s="126"/>
      <c r="L163" s="126"/>
      <c r="M163" s="126"/>
      <c r="N163" s="126"/>
      <c r="O163" s="126"/>
      <c r="P163" s="127"/>
      <c r="Q163" s="128"/>
      <c r="R163" s="128"/>
      <c r="S163" s="129"/>
      <c r="T163" s="130"/>
      <c r="U163" s="78"/>
      <c r="V163" s="219"/>
      <c r="W163" s="220"/>
      <c r="Y163" s="28"/>
      <c r="Z163" s="23">
        <f t="shared" si="9"/>
        <v>0</v>
      </c>
      <c r="AA163" s="22"/>
      <c r="AB163" s="132" t="s">
        <v>370</v>
      </c>
      <c r="AC163" s="132"/>
      <c r="AD163" s="132"/>
      <c r="AE163" s="116" t="s">
        <v>246</v>
      </c>
      <c r="AF163" s="133" t="s">
        <v>382</v>
      </c>
      <c r="AG163" s="133" t="s">
        <v>382</v>
      </c>
      <c r="AH163" s="133" t="s">
        <v>382</v>
      </c>
      <c r="AI163" s="133" t="s">
        <v>382</v>
      </c>
      <c r="AJ163" s="133" t="s">
        <v>382</v>
      </c>
      <c r="AK163" s="133" t="s">
        <v>382</v>
      </c>
      <c r="AL163" s="134" t="s">
        <v>382</v>
      </c>
      <c r="AM163" s="1">
        <f t="shared" si="8"/>
        <v>0</v>
      </c>
    </row>
    <row r="164" spans="1:39" ht="12" customHeight="1">
      <c r="B164" s="172" t="s">
        <v>25</v>
      </c>
      <c r="C164" s="172"/>
      <c r="D164" s="172"/>
      <c r="E164" s="172"/>
      <c r="F164" s="172"/>
      <c r="G164" s="172"/>
      <c r="H164" s="172"/>
      <c r="I164" s="172"/>
      <c r="J164" s="172"/>
      <c r="K164" s="172"/>
      <c r="L164" s="172"/>
      <c r="M164" s="172"/>
      <c r="N164" s="172"/>
      <c r="O164" s="172"/>
      <c r="P164" s="11"/>
      <c r="Q164" s="11"/>
      <c r="R164" s="11"/>
      <c r="S164" s="182"/>
      <c r="T164" s="182"/>
      <c r="U164" s="112"/>
      <c r="V164" s="182"/>
      <c r="W164" s="182"/>
      <c r="Y164" s="23"/>
      <c r="Z164" s="23"/>
      <c r="AA164" s="1"/>
      <c r="AB164" s="132" t="s">
        <v>370</v>
      </c>
      <c r="AC164" s="132"/>
      <c r="AD164" s="132"/>
      <c r="AE164" s="116" t="s">
        <v>246</v>
      </c>
      <c r="AF164" s="133" t="s">
        <v>383</v>
      </c>
      <c r="AG164" s="133" t="s">
        <v>383</v>
      </c>
      <c r="AH164" s="133" t="s">
        <v>383</v>
      </c>
      <c r="AI164" s="133" t="s">
        <v>383</v>
      </c>
      <c r="AJ164" s="133" t="s">
        <v>383</v>
      </c>
      <c r="AK164" s="133" t="s">
        <v>383</v>
      </c>
      <c r="AL164" s="134" t="s">
        <v>383</v>
      </c>
      <c r="AM164" s="1">
        <f t="shared" si="8"/>
        <v>0</v>
      </c>
    </row>
    <row r="165" spans="1:39" ht="13.2">
      <c r="AB165" s="132"/>
      <c r="AC165" s="132"/>
      <c r="AD165" s="132"/>
      <c r="AE165" s="116"/>
      <c r="AF165" s="133"/>
      <c r="AG165" s="133"/>
      <c r="AH165" s="133"/>
      <c r="AI165" s="133"/>
      <c r="AJ165" s="133"/>
      <c r="AK165" s="133"/>
      <c r="AL165" s="134"/>
    </row>
    <row r="166" spans="1:39" ht="13.2">
      <c r="B166" s="79" t="s">
        <v>91</v>
      </c>
      <c r="C166" s="79"/>
      <c r="D166" s="79"/>
      <c r="E166" s="79"/>
      <c r="F166" s="79"/>
      <c r="G166" s="79"/>
      <c r="H166" s="79"/>
      <c r="I166" s="79"/>
      <c r="J166" s="79"/>
      <c r="K166" s="79"/>
      <c r="L166" s="79"/>
      <c r="M166" s="79"/>
      <c r="N166" s="79"/>
      <c r="O166" s="79"/>
      <c r="P166" s="79"/>
      <c r="Q166" s="79"/>
      <c r="R166" s="79"/>
      <c r="S166" s="79"/>
      <c r="T166" s="79"/>
      <c r="U166" s="79"/>
      <c r="V166" s="79"/>
      <c r="W166" s="79"/>
      <c r="AB166" s="132" t="s">
        <v>384</v>
      </c>
      <c r="AC166" s="132"/>
      <c r="AD166" s="132"/>
      <c r="AE166" s="116" t="s">
        <v>273</v>
      </c>
      <c r="AF166" s="133" t="s">
        <v>385</v>
      </c>
      <c r="AG166" s="133" t="s">
        <v>385</v>
      </c>
      <c r="AH166" s="133" t="s">
        <v>385</v>
      </c>
      <c r="AI166" s="133" t="s">
        <v>385</v>
      </c>
      <c r="AJ166" s="133" t="s">
        <v>385</v>
      </c>
      <c r="AK166" s="133" t="s">
        <v>385</v>
      </c>
      <c r="AL166" s="134" t="s">
        <v>385</v>
      </c>
      <c r="AM166" s="1">
        <f t="shared" ref="AM166:AM176" si="10">COUNTIF($J$16:$J$163,AF166)</f>
        <v>0</v>
      </c>
    </row>
    <row r="167" spans="1:39" s="17" customFormat="1" ht="17.25" customHeight="1">
      <c r="A167" s="18"/>
      <c r="B167" s="183" t="s">
        <v>12</v>
      </c>
      <c r="C167" s="184"/>
      <c r="D167" s="184"/>
      <c r="E167" s="184"/>
      <c r="F167" s="185"/>
      <c r="G167" s="189" t="s">
        <v>58</v>
      </c>
      <c r="H167" s="223"/>
      <c r="I167" s="200" t="s">
        <v>89</v>
      </c>
      <c r="J167" s="201"/>
      <c r="K167" s="201"/>
      <c r="L167" s="201"/>
      <c r="M167" s="202"/>
      <c r="N167" s="183" t="s">
        <v>12</v>
      </c>
      <c r="O167" s="185"/>
      <c r="P167" s="189" t="s">
        <v>58</v>
      </c>
      <c r="Q167" s="223"/>
      <c r="R167" s="200" t="s">
        <v>89</v>
      </c>
      <c r="S167" s="201"/>
      <c r="T167" s="201"/>
      <c r="U167" s="201"/>
      <c r="V167" s="201"/>
      <c r="W167" s="202"/>
      <c r="AB167" s="132" t="s">
        <v>384</v>
      </c>
      <c r="AC167" s="132"/>
      <c r="AD167" s="132"/>
      <c r="AE167" s="116" t="s">
        <v>273</v>
      </c>
      <c r="AF167" s="133" t="s">
        <v>386</v>
      </c>
      <c r="AG167" s="133" t="s">
        <v>386</v>
      </c>
      <c r="AH167" s="133" t="s">
        <v>386</v>
      </c>
      <c r="AI167" s="133" t="s">
        <v>386</v>
      </c>
      <c r="AJ167" s="133" t="s">
        <v>386</v>
      </c>
      <c r="AK167" s="133" t="s">
        <v>386</v>
      </c>
      <c r="AL167" s="289" t="s">
        <v>386</v>
      </c>
      <c r="AM167" s="1">
        <f t="shared" si="10"/>
        <v>0</v>
      </c>
    </row>
    <row r="168" spans="1:39" s="17" customFormat="1" ht="17.25" customHeight="1">
      <c r="A168" s="18"/>
      <c r="B168" s="186"/>
      <c r="C168" s="187"/>
      <c r="D168" s="187"/>
      <c r="E168" s="187"/>
      <c r="F168" s="188"/>
      <c r="G168" s="80" t="s">
        <v>59</v>
      </c>
      <c r="H168" s="80" t="s">
        <v>60</v>
      </c>
      <c r="I168" s="191" t="s">
        <v>79</v>
      </c>
      <c r="J168" s="192"/>
      <c r="K168" s="193"/>
      <c r="L168" s="194" t="s">
        <v>84</v>
      </c>
      <c r="M168" s="193"/>
      <c r="N168" s="186"/>
      <c r="O168" s="188"/>
      <c r="P168" s="80" t="s">
        <v>59</v>
      </c>
      <c r="Q168" s="80" t="s">
        <v>60</v>
      </c>
      <c r="R168" s="191" t="s">
        <v>90</v>
      </c>
      <c r="S168" s="193"/>
      <c r="T168" s="200" t="s">
        <v>84</v>
      </c>
      <c r="U168" s="201"/>
      <c r="V168" s="201"/>
      <c r="W168" s="202"/>
      <c r="AB168" s="132" t="s">
        <v>384</v>
      </c>
      <c r="AC168" s="132"/>
      <c r="AD168" s="132"/>
      <c r="AE168" s="116" t="s">
        <v>273</v>
      </c>
      <c r="AF168" s="133" t="s">
        <v>387</v>
      </c>
      <c r="AG168" s="133" t="s">
        <v>387</v>
      </c>
      <c r="AH168" s="133" t="s">
        <v>387</v>
      </c>
      <c r="AI168" s="133" t="s">
        <v>387</v>
      </c>
      <c r="AJ168" s="133" t="s">
        <v>387</v>
      </c>
      <c r="AK168" s="133" t="s">
        <v>387</v>
      </c>
      <c r="AL168" s="289" t="s">
        <v>387</v>
      </c>
      <c r="AM168" s="1">
        <f t="shared" si="10"/>
        <v>0</v>
      </c>
    </row>
    <row r="169" spans="1:39" s="12" customFormat="1" ht="17.25" customHeight="1">
      <c r="A169" s="24"/>
      <c r="B169" s="149" t="s">
        <v>57</v>
      </c>
      <c r="C169" s="150"/>
      <c r="D169" s="150"/>
      <c r="E169" s="150"/>
      <c r="F169" s="151"/>
      <c r="G169" s="81">
        <f>SUMIFS($Z$16:$Z$163,$F$16:$F$163,"①",$I$16:$I$163,"○")</f>
        <v>0</v>
      </c>
      <c r="H169" s="82">
        <f>SUMIFS($Z$16:$Z$163,$F$16:$F$163,"①",$I$16:$I$163,"・")</f>
        <v>0</v>
      </c>
      <c r="I169" s="156">
        <f>SUMIFS($S$16:$S$163,$F$16:$F$163,"①",$I$16:$I$163,"&lt;&gt;研修コーディネーター")</f>
        <v>0</v>
      </c>
      <c r="J169" s="157"/>
      <c r="K169" s="158"/>
      <c r="L169" s="156">
        <f>SUMIFS($U$16:$U$163,$F$16:$F$163,"①",$I$16:$I$163,"&lt;&gt;研修コーディネーター")</f>
        <v>0</v>
      </c>
      <c r="M169" s="158"/>
      <c r="N169" s="149" t="s">
        <v>409</v>
      </c>
      <c r="O169" s="151"/>
      <c r="P169" s="82">
        <f>SUMIFS($Z$16:$Z$163,$F$16:$F$163,"⑤",$I$16:$I$163,"○")</f>
        <v>0</v>
      </c>
      <c r="Q169" s="82">
        <f>SUMIFS($Z$16:$Z$163,$F$16:$F$163,"⑤",$I$16:$I$163,"・")</f>
        <v>0</v>
      </c>
      <c r="R169" s="156">
        <f>SUMIFS($S$16:$S$163,$F$16:$F$163,"⑤",$I$16:$I$163,"&lt;&gt;研修コーディネーター")</f>
        <v>0</v>
      </c>
      <c r="S169" s="158"/>
      <c r="T169" s="156">
        <f>SUMIFS($U$16:$U$163,$F$16:$F$163,"⑤",$I$16:$I$163,"&lt;&gt;研修コーディネーター")</f>
        <v>0</v>
      </c>
      <c r="U169" s="157"/>
      <c r="V169" s="157"/>
      <c r="W169" s="158"/>
      <c r="AB169" s="132" t="s">
        <v>384</v>
      </c>
      <c r="AC169" s="132"/>
      <c r="AD169" s="132"/>
      <c r="AE169" s="116" t="s">
        <v>273</v>
      </c>
      <c r="AF169" s="133" t="s">
        <v>388</v>
      </c>
      <c r="AG169" s="133" t="s">
        <v>388</v>
      </c>
      <c r="AH169" s="133" t="s">
        <v>388</v>
      </c>
      <c r="AI169" s="133" t="s">
        <v>388</v>
      </c>
      <c r="AJ169" s="133" t="s">
        <v>388</v>
      </c>
      <c r="AK169" s="133" t="s">
        <v>388</v>
      </c>
      <c r="AL169" s="289" t="s">
        <v>388</v>
      </c>
      <c r="AM169" s="1">
        <f t="shared" si="10"/>
        <v>0</v>
      </c>
    </row>
    <row r="170" spans="1:39" s="12" customFormat="1" ht="17.25" customHeight="1">
      <c r="A170" s="24"/>
      <c r="B170" s="149" t="s">
        <v>22</v>
      </c>
      <c r="C170" s="150"/>
      <c r="D170" s="150"/>
      <c r="E170" s="150"/>
      <c r="F170" s="151"/>
      <c r="G170" s="81">
        <f>SUMIFS($Z$16:$Z$163,$F$16:$F$163,"②",$I$16:$I$163,"○")</f>
        <v>0</v>
      </c>
      <c r="H170" s="82">
        <f>SUMIFS($Z$16:$Z$163,$F$16:$F$163,"②",$I$16:$I$163,"・")</f>
        <v>0</v>
      </c>
      <c r="I170" s="156">
        <f>SUMIFS($S$16:$S$163,$F$16:$F$163,"②",$I$16:$I$163,"&lt;&gt;研修コーディネーター")</f>
        <v>0</v>
      </c>
      <c r="J170" s="157"/>
      <c r="K170" s="158"/>
      <c r="L170" s="156">
        <f>SUMIFS($U$16:$U$163,$F$16:$F$163,"②",$I$16:$I$163,"&lt;&gt;研修コーディネーター")</f>
        <v>0</v>
      </c>
      <c r="M170" s="158"/>
      <c r="N170" s="149" t="s">
        <v>67</v>
      </c>
      <c r="O170" s="151"/>
      <c r="P170" s="81">
        <f>SUMIFS($Z$16:$Z$163,$F$16:$F$163,"⑥",$I$16:$I$163,"○")</f>
        <v>0</v>
      </c>
      <c r="Q170" s="82">
        <f>SUMIFS($Z$16:$Z$163,$F$16:$F$163,"⑥",$I$16:$I$163,"・")</f>
        <v>0</v>
      </c>
      <c r="R170" s="156">
        <f>SUMIFS($S$16:$S$163,$F$16:$F$163,"⑥",$I$16:$I$163,"&lt;&gt;研修コーディネーター")</f>
        <v>0</v>
      </c>
      <c r="S170" s="158"/>
      <c r="T170" s="156">
        <f>SUMIFS($U$16:$U$163,$F$16:$F$163,"⑥",$I$16:$I$163,"&lt;&gt;研修コーディネーター")</f>
        <v>0</v>
      </c>
      <c r="U170" s="157"/>
      <c r="V170" s="157"/>
      <c r="W170" s="158"/>
      <c r="AB170" s="132" t="s">
        <v>384</v>
      </c>
      <c r="AC170" s="132"/>
      <c r="AD170" s="132"/>
      <c r="AE170" s="116" t="s">
        <v>246</v>
      </c>
      <c r="AF170" s="133" t="s">
        <v>389</v>
      </c>
      <c r="AG170" s="133" t="s">
        <v>389</v>
      </c>
      <c r="AH170" s="133" t="s">
        <v>389</v>
      </c>
      <c r="AI170" s="133" t="s">
        <v>389</v>
      </c>
      <c r="AJ170" s="133" t="s">
        <v>389</v>
      </c>
      <c r="AK170" s="133" t="s">
        <v>389</v>
      </c>
      <c r="AL170" s="289" t="s">
        <v>389</v>
      </c>
      <c r="AM170" s="1">
        <f t="shared" si="10"/>
        <v>0</v>
      </c>
    </row>
    <row r="171" spans="1:39" s="12" customFormat="1" ht="17.25" customHeight="1" thickBot="1">
      <c r="A171" s="24"/>
      <c r="B171" s="149" t="s">
        <v>23</v>
      </c>
      <c r="C171" s="150"/>
      <c r="D171" s="150"/>
      <c r="E171" s="150"/>
      <c r="F171" s="151"/>
      <c r="G171" s="81">
        <f>SUMIFS($Z$16:$Z$163,$F$16:$F$163,"③",$I$16:$I$163,"○")</f>
        <v>0</v>
      </c>
      <c r="H171" s="82">
        <f>SUMIFS($Z$16:$Z$163,$F$16:$F$163,"③",$I$16:$I$163,"・")</f>
        <v>0</v>
      </c>
      <c r="I171" s="156">
        <f>SUMIFS($S$16:$S$163,$F$16:$F$163,"③",$I$16:$I$163,"&lt;&gt;研修コーディネーター")</f>
        <v>0</v>
      </c>
      <c r="J171" s="157"/>
      <c r="K171" s="158"/>
      <c r="L171" s="156">
        <f>SUMIFS($U$16:$U$163,$F$16:$F$163,"③",$I$16:$I$163,"&lt;&gt;研修コーディネーター")</f>
        <v>0</v>
      </c>
      <c r="M171" s="158"/>
      <c r="N171" s="225" t="s">
        <v>39</v>
      </c>
      <c r="O171" s="226"/>
      <c r="P171" s="82">
        <f>SUMIFS($Z$16:$Z$163,$F$16:$F$163,"⑦",$I$16:$I$163,"○")</f>
        <v>0</v>
      </c>
      <c r="Q171" s="82">
        <f>SUMIFS($Z$16:$Z$163,$F$16:$F$163,"⑦",$I$16:$I$163,"・")</f>
        <v>0</v>
      </c>
      <c r="R171" s="156">
        <f>SUMIFS($S$16:$S$163,$F$16:$F$163,"⑦",$I$16:$I$163,"&lt;&gt;研修コーディネーター")</f>
        <v>0</v>
      </c>
      <c r="S171" s="158"/>
      <c r="T171" s="156">
        <f>SUMIFS($U$16:$U$163,$F$16:$F$163,"⑦",$I$16:$I$163,"&lt;&gt;研修コーディネーター")</f>
        <v>0</v>
      </c>
      <c r="U171" s="157"/>
      <c r="V171" s="157"/>
      <c r="W171" s="158"/>
      <c r="AB171" s="132" t="s">
        <v>384</v>
      </c>
      <c r="AC171" s="132"/>
      <c r="AD171" s="132"/>
      <c r="AE171" s="116" t="s">
        <v>246</v>
      </c>
      <c r="AF171" s="133" t="s">
        <v>390</v>
      </c>
      <c r="AG171" s="133" t="s">
        <v>390</v>
      </c>
      <c r="AH171" s="133" t="s">
        <v>390</v>
      </c>
      <c r="AI171" s="133" t="s">
        <v>390</v>
      </c>
      <c r="AJ171" s="133" t="s">
        <v>390</v>
      </c>
      <c r="AK171" s="133" t="s">
        <v>390</v>
      </c>
      <c r="AL171" s="289" t="s">
        <v>390</v>
      </c>
      <c r="AM171" s="1">
        <f t="shared" si="10"/>
        <v>0</v>
      </c>
    </row>
    <row r="172" spans="1:39" s="12" customFormat="1" ht="17.25" customHeight="1">
      <c r="A172" s="24"/>
      <c r="B172" s="149" t="s">
        <v>99</v>
      </c>
      <c r="C172" s="150"/>
      <c r="D172" s="150"/>
      <c r="E172" s="150"/>
      <c r="F172" s="151"/>
      <c r="G172" s="81">
        <f>SUMIFS($Z$16:$Z$163,$F$16:$F$163,"④",$I$16:$I$163,"○")</f>
        <v>0</v>
      </c>
      <c r="H172" s="82">
        <f>SUMIFS($Z$16:$Z$163,$F$16:$F$163,"④",$I$16:$I$163,"・")</f>
        <v>0</v>
      </c>
      <c r="I172" s="156">
        <f>SUMIFS($S$16:$S$163,$F$16:$F$163,"④",$I$16:$I$163,"&lt;&gt;研修コーディネーター")</f>
        <v>0</v>
      </c>
      <c r="J172" s="157"/>
      <c r="K172" s="158"/>
      <c r="L172" s="156">
        <f>SUMIFS($U$16:$U$163,$F$16:$F$163,"④",$I$16:$I$163,"&lt;&gt;研修コーディネーター")</f>
        <v>0</v>
      </c>
      <c r="M172" s="158"/>
      <c r="N172" s="149" t="s">
        <v>24</v>
      </c>
      <c r="O172" s="152"/>
      <c r="P172" s="72">
        <f>SUM(P169:P171,G169:G172)</f>
        <v>0</v>
      </c>
      <c r="Q172" s="94">
        <f>SUM(Q169:Q171,H169:H172)</f>
        <v>0</v>
      </c>
      <c r="R172" s="229">
        <f>SUM(R169:S171,I169:K172)</f>
        <v>0</v>
      </c>
      <c r="S172" s="140"/>
      <c r="T172" s="139">
        <f>SUM(T169:W171,L169:M172)</f>
        <v>0</v>
      </c>
      <c r="U172" s="139"/>
      <c r="V172" s="139"/>
      <c r="W172" s="230"/>
      <c r="AB172" s="132" t="s">
        <v>384</v>
      </c>
      <c r="AC172" s="132"/>
      <c r="AD172" s="132"/>
      <c r="AE172" s="116" t="s">
        <v>246</v>
      </c>
      <c r="AF172" s="133" t="s">
        <v>420</v>
      </c>
      <c r="AG172" s="133" t="s">
        <v>391</v>
      </c>
      <c r="AH172" s="133" t="s">
        <v>391</v>
      </c>
      <c r="AI172" s="133" t="s">
        <v>391</v>
      </c>
      <c r="AJ172" s="133" t="s">
        <v>391</v>
      </c>
      <c r="AK172" s="133" t="s">
        <v>391</v>
      </c>
      <c r="AL172" s="289" t="s">
        <v>391</v>
      </c>
      <c r="AM172" s="1">
        <f t="shared" si="10"/>
        <v>0</v>
      </c>
    </row>
    <row r="173" spans="1:39" s="12" customFormat="1" ht="17.25" customHeight="1" thickBot="1">
      <c r="A173" s="24"/>
      <c r="B173" s="83"/>
      <c r="C173" s="84"/>
      <c r="D173" s="84"/>
      <c r="E173" s="84"/>
      <c r="F173" s="84"/>
      <c r="G173" s="85"/>
      <c r="H173" s="85"/>
      <c r="I173" s="85"/>
      <c r="J173" s="85"/>
      <c r="K173" s="85"/>
      <c r="L173" s="85"/>
      <c r="M173" s="85"/>
      <c r="N173" s="86"/>
      <c r="O173" s="86"/>
      <c r="P173" s="227">
        <f>SUM(P172,Q172)</f>
        <v>0</v>
      </c>
      <c r="Q173" s="228"/>
      <c r="R173" s="231">
        <f>SUM(R172:W172)</f>
        <v>0</v>
      </c>
      <c r="S173" s="231"/>
      <c r="T173" s="231"/>
      <c r="U173" s="231"/>
      <c r="V173" s="231"/>
      <c r="W173" s="232"/>
      <c r="AB173" s="132" t="s">
        <v>384</v>
      </c>
      <c r="AC173" s="132"/>
      <c r="AD173" s="132"/>
      <c r="AE173" s="116" t="s">
        <v>246</v>
      </c>
      <c r="AF173" s="133" t="s">
        <v>392</v>
      </c>
      <c r="AG173" s="133" t="s">
        <v>392</v>
      </c>
      <c r="AH173" s="133" t="s">
        <v>392</v>
      </c>
      <c r="AI173" s="133" t="s">
        <v>392</v>
      </c>
      <c r="AJ173" s="133" t="s">
        <v>392</v>
      </c>
      <c r="AK173" s="133" t="s">
        <v>392</v>
      </c>
      <c r="AL173" s="289" t="s">
        <v>392</v>
      </c>
      <c r="AM173" s="1">
        <f t="shared" si="10"/>
        <v>0</v>
      </c>
    </row>
    <row r="174" spans="1:39" s="13" customFormat="1" ht="13.2">
      <c r="A174" s="25"/>
      <c r="B174" s="87"/>
      <c r="C174" s="87"/>
      <c r="D174" s="87"/>
      <c r="E174" s="87"/>
      <c r="F174" s="87" t="s">
        <v>61</v>
      </c>
      <c r="G174" s="87"/>
      <c r="H174" s="87"/>
      <c r="I174" s="87"/>
      <c r="J174" s="87"/>
      <c r="K174" s="87"/>
      <c r="L174" s="87"/>
      <c r="M174" s="87"/>
      <c r="N174" s="88" t="s">
        <v>408</v>
      </c>
      <c r="O174" s="87"/>
      <c r="P174" s="87"/>
      <c r="Q174" s="87"/>
      <c r="R174" s="87"/>
      <c r="S174" s="87"/>
      <c r="T174" s="87"/>
      <c r="U174" s="87"/>
      <c r="V174" s="87"/>
      <c r="W174" s="87"/>
      <c r="Y174" s="12"/>
      <c r="Z174" s="12"/>
      <c r="AB174" s="132" t="s">
        <v>384</v>
      </c>
      <c r="AC174" s="132"/>
      <c r="AD174" s="132"/>
      <c r="AE174" s="116" t="s">
        <v>246</v>
      </c>
      <c r="AF174" s="133" t="s">
        <v>393</v>
      </c>
      <c r="AG174" s="133" t="s">
        <v>393</v>
      </c>
      <c r="AH174" s="133" t="s">
        <v>393</v>
      </c>
      <c r="AI174" s="133" t="s">
        <v>393</v>
      </c>
      <c r="AJ174" s="133" t="s">
        <v>393</v>
      </c>
      <c r="AK174" s="133" t="s">
        <v>393</v>
      </c>
      <c r="AL174" s="289" t="s">
        <v>393</v>
      </c>
      <c r="AM174" s="1">
        <f t="shared" si="10"/>
        <v>0</v>
      </c>
    </row>
    <row r="175" spans="1:39" s="13" customFormat="1" ht="13.2">
      <c r="A175" s="25"/>
      <c r="N175" s="14"/>
      <c r="Y175" s="12"/>
      <c r="Z175" s="12"/>
      <c r="AB175" s="132" t="s">
        <v>384</v>
      </c>
      <c r="AC175" s="132"/>
      <c r="AD175" s="132"/>
      <c r="AE175" s="116" t="s">
        <v>246</v>
      </c>
      <c r="AF175" s="133" t="s">
        <v>394</v>
      </c>
      <c r="AG175" s="133" t="s">
        <v>394</v>
      </c>
      <c r="AH175" s="133" t="s">
        <v>394</v>
      </c>
      <c r="AI175" s="133" t="s">
        <v>394</v>
      </c>
      <c r="AJ175" s="133" t="s">
        <v>394</v>
      </c>
      <c r="AK175" s="133" t="s">
        <v>394</v>
      </c>
      <c r="AL175" s="289" t="s">
        <v>394</v>
      </c>
      <c r="AM175" s="1">
        <f t="shared" si="10"/>
        <v>0</v>
      </c>
    </row>
    <row r="176" spans="1:39" s="12" customFormat="1" ht="18" customHeight="1">
      <c r="A176" s="24"/>
      <c r="B176" s="13" t="s">
        <v>92</v>
      </c>
      <c r="C176" s="13"/>
      <c r="D176" s="13"/>
      <c r="E176" s="13"/>
      <c r="F176" s="13"/>
      <c r="G176" s="13"/>
      <c r="H176" s="13"/>
      <c r="I176" s="13"/>
      <c r="J176" s="13"/>
      <c r="K176" s="13"/>
      <c r="L176" s="13"/>
      <c r="M176" s="13"/>
      <c r="N176" s="13"/>
      <c r="O176" s="13"/>
      <c r="P176" s="13"/>
      <c r="Q176" s="13"/>
      <c r="R176" s="13"/>
      <c r="S176" s="13"/>
      <c r="T176" s="13"/>
      <c r="U176" s="13"/>
      <c r="V176" s="13"/>
      <c r="W176" s="13"/>
      <c r="X176" s="13"/>
      <c r="Z176" s="24"/>
      <c r="AB176" s="132"/>
      <c r="AC176" s="132"/>
      <c r="AD176" s="132"/>
      <c r="AE176" s="95"/>
      <c r="AF176" s="126"/>
      <c r="AG176" s="126" t="s">
        <v>394</v>
      </c>
      <c r="AH176" s="126" t="s">
        <v>394</v>
      </c>
      <c r="AI176" s="126" t="s">
        <v>394</v>
      </c>
      <c r="AJ176" s="126" t="s">
        <v>394</v>
      </c>
      <c r="AK176" s="126" t="s">
        <v>394</v>
      </c>
      <c r="AL176" s="288" t="s">
        <v>394</v>
      </c>
      <c r="AM176" s="1">
        <f t="shared" si="10"/>
        <v>0</v>
      </c>
    </row>
    <row r="177" spans="1:39" s="17" customFormat="1" ht="32.25" customHeight="1">
      <c r="A177" s="18"/>
      <c r="B177" s="5"/>
      <c r="C177" s="212"/>
      <c r="D177" s="212"/>
      <c r="E177" s="212"/>
      <c r="F177" s="212"/>
      <c r="G177" s="212"/>
      <c r="H177" s="212"/>
      <c r="I177" s="212"/>
      <c r="J177" s="212"/>
      <c r="K177" s="212"/>
      <c r="L177" s="212"/>
      <c r="M177" s="212"/>
      <c r="N177" s="212"/>
      <c r="O177" s="212"/>
      <c r="P177" s="212"/>
      <c r="Q177" s="212"/>
      <c r="R177" s="212"/>
      <c r="S177" s="212"/>
      <c r="T177" s="212"/>
      <c r="U177" s="212"/>
      <c r="V177" s="224"/>
      <c r="W177" s="1"/>
      <c r="X177" s="1"/>
      <c r="Z177" s="18"/>
      <c r="AB177" s="132"/>
      <c r="AC177" s="132"/>
      <c r="AD177" s="132"/>
      <c r="AE177" s="95"/>
      <c r="AF177" s="126"/>
      <c r="AG177" s="126"/>
      <c r="AH177" s="126"/>
      <c r="AI177" s="126"/>
      <c r="AJ177" s="126"/>
      <c r="AK177" s="126"/>
      <c r="AL177" s="288"/>
      <c r="AM177" s="1"/>
    </row>
    <row r="178" spans="1:39" s="17" customFormat="1" ht="32.25" customHeight="1">
      <c r="A178" s="18"/>
      <c r="B178" s="5"/>
      <c r="C178" s="212"/>
      <c r="D178" s="212"/>
      <c r="E178" s="212"/>
      <c r="F178" s="212"/>
      <c r="G178" s="212"/>
      <c r="H178" s="212"/>
      <c r="I178" s="212"/>
      <c r="J178" s="212"/>
      <c r="K178" s="212"/>
      <c r="L178" s="212"/>
      <c r="M178" s="212"/>
      <c r="N178" s="212"/>
      <c r="O178" s="212"/>
      <c r="P178" s="212"/>
      <c r="Q178" s="212"/>
      <c r="R178" s="212"/>
      <c r="S178" s="212"/>
      <c r="T178" s="212"/>
      <c r="U178" s="212"/>
      <c r="V178" s="224"/>
      <c r="W178" s="1"/>
      <c r="X178" s="1"/>
      <c r="Z178" s="73"/>
      <c r="AA178" s="29"/>
      <c r="AB178" s="29"/>
      <c r="AC178" s="29"/>
      <c r="AD178" s="29"/>
      <c r="AE178" s="29"/>
      <c r="AF178" s="29"/>
      <c r="AG178" s="29"/>
      <c r="AH178" s="29"/>
      <c r="AI178" s="29"/>
    </row>
    <row r="179" spans="1:39" ht="32.25" customHeight="1">
      <c r="B179" s="5"/>
      <c r="C179" s="212"/>
      <c r="D179" s="212"/>
      <c r="E179" s="212"/>
      <c r="F179" s="212"/>
      <c r="G179" s="212"/>
      <c r="H179" s="212"/>
      <c r="I179" s="212"/>
      <c r="J179" s="212"/>
      <c r="K179" s="212"/>
      <c r="L179" s="212"/>
      <c r="M179" s="212"/>
      <c r="N179" s="212"/>
      <c r="O179" s="212"/>
      <c r="P179" s="212"/>
      <c r="Q179" s="212"/>
      <c r="R179" s="212"/>
      <c r="S179" s="212"/>
      <c r="T179" s="212"/>
      <c r="U179" s="212"/>
      <c r="V179" s="224"/>
      <c r="X179" s="17"/>
      <c r="Z179" s="18"/>
      <c r="AA179" s="1"/>
    </row>
    <row r="180" spans="1:39" ht="32.25" customHeight="1">
      <c r="B180" s="5"/>
      <c r="C180" s="212"/>
      <c r="D180" s="212"/>
      <c r="E180" s="212"/>
      <c r="F180" s="212"/>
      <c r="G180" s="212"/>
      <c r="H180" s="212"/>
      <c r="I180" s="212"/>
      <c r="J180" s="212"/>
      <c r="K180" s="212"/>
      <c r="L180" s="212"/>
      <c r="M180" s="212"/>
      <c r="N180" s="212"/>
      <c r="O180" s="212"/>
      <c r="P180" s="212"/>
      <c r="Q180" s="212"/>
      <c r="R180" s="212"/>
      <c r="S180" s="212"/>
      <c r="T180" s="212"/>
      <c r="U180" s="212"/>
      <c r="V180" s="224"/>
      <c r="X180" s="17"/>
      <c r="Z180" s="18"/>
      <c r="AA180" s="1"/>
    </row>
    <row r="181" spans="1:39" ht="15.75" customHeight="1">
      <c r="B181" s="1" t="s">
        <v>42</v>
      </c>
      <c r="X181" s="17"/>
      <c r="Z181" s="18"/>
      <c r="AA181" s="1"/>
    </row>
    <row r="182" spans="1:39" ht="39" customHeight="1">
      <c r="B182" s="5"/>
      <c r="C182" s="212"/>
      <c r="D182" s="212"/>
      <c r="E182" s="212"/>
      <c r="F182" s="212"/>
      <c r="G182" s="212"/>
      <c r="H182" s="212"/>
      <c r="I182" s="212"/>
      <c r="J182" s="212"/>
      <c r="K182" s="212"/>
      <c r="L182" s="212"/>
      <c r="M182" s="212"/>
      <c r="N182" s="212"/>
      <c r="O182" s="212"/>
      <c r="P182" s="212"/>
      <c r="Q182" s="212"/>
      <c r="R182" s="212"/>
      <c r="S182" s="212"/>
      <c r="T182" s="212"/>
      <c r="U182" s="212"/>
      <c r="V182" s="224"/>
      <c r="X182" s="17"/>
      <c r="Z182" s="18"/>
      <c r="AA182" s="1"/>
    </row>
    <row r="183" spans="1:39" ht="39" customHeight="1">
      <c r="B183" s="5"/>
      <c r="C183" s="212"/>
      <c r="D183" s="212"/>
      <c r="E183" s="212"/>
      <c r="F183" s="212"/>
      <c r="G183" s="212"/>
      <c r="H183" s="212"/>
      <c r="I183" s="212"/>
      <c r="J183" s="212"/>
      <c r="K183" s="212"/>
      <c r="L183" s="212"/>
      <c r="M183" s="212"/>
      <c r="N183" s="212"/>
      <c r="O183" s="212"/>
      <c r="P183" s="212"/>
      <c r="Q183" s="212"/>
      <c r="R183" s="212"/>
      <c r="S183" s="212"/>
      <c r="T183" s="212"/>
      <c r="U183" s="212"/>
      <c r="V183" s="212"/>
      <c r="X183" s="17"/>
      <c r="Z183" s="18"/>
      <c r="AA183" s="1"/>
    </row>
    <row r="184" spans="1:39" ht="39" customHeight="1">
      <c r="B184" s="5"/>
      <c r="C184" s="212"/>
      <c r="D184" s="212"/>
      <c r="E184" s="212"/>
      <c r="F184" s="212"/>
      <c r="G184" s="212"/>
      <c r="H184" s="212"/>
      <c r="I184" s="212"/>
      <c r="J184" s="212"/>
      <c r="K184" s="212"/>
      <c r="L184" s="212"/>
      <c r="M184" s="212"/>
      <c r="N184" s="212"/>
      <c r="O184" s="212"/>
      <c r="P184" s="212"/>
      <c r="Q184" s="212"/>
      <c r="R184" s="212"/>
      <c r="S184" s="212"/>
      <c r="T184" s="212"/>
      <c r="U184" s="212"/>
      <c r="V184" s="212"/>
      <c r="X184" s="17"/>
      <c r="Z184" s="18"/>
      <c r="AA184" s="1"/>
    </row>
    <row r="185" spans="1:39" ht="10.5" customHeight="1">
      <c r="B185" s="5"/>
      <c r="C185" s="76"/>
      <c r="D185" s="76"/>
      <c r="E185" s="76"/>
      <c r="F185" s="76"/>
      <c r="G185" s="76"/>
      <c r="H185" s="76"/>
      <c r="I185" s="76"/>
      <c r="J185" s="76"/>
      <c r="K185" s="76"/>
      <c r="L185" s="76"/>
      <c r="M185" s="76"/>
      <c r="N185" s="76"/>
      <c r="O185" s="76"/>
      <c r="P185" s="76"/>
      <c r="Q185" s="76"/>
      <c r="R185" s="76"/>
      <c r="S185" s="76"/>
      <c r="T185" s="76"/>
      <c r="U185" s="76"/>
      <c r="V185" s="76"/>
      <c r="X185" s="17"/>
      <c r="Z185" s="18"/>
      <c r="AA185" s="1"/>
    </row>
    <row r="186" spans="1:39" s="13" customFormat="1" ht="10.5" customHeight="1">
      <c r="A186" s="25"/>
      <c r="B186" s="282" t="s">
        <v>71</v>
      </c>
      <c r="C186" s="282"/>
      <c r="D186" s="282"/>
      <c r="E186" s="282"/>
      <c r="F186" s="282"/>
      <c r="G186" s="282"/>
      <c r="H186" s="282"/>
      <c r="I186" s="282"/>
      <c r="J186" s="282"/>
      <c r="K186" s="282"/>
      <c r="L186" s="282"/>
      <c r="M186" s="282"/>
      <c r="N186" s="282"/>
      <c r="O186" s="282"/>
      <c r="P186" s="282"/>
      <c r="Q186" s="282"/>
      <c r="R186" s="282"/>
      <c r="S186" s="282"/>
      <c r="T186" s="282"/>
      <c r="U186" s="282"/>
      <c r="V186" s="283"/>
      <c r="X186" s="12"/>
      <c r="Y186" s="12"/>
      <c r="Z186" s="24"/>
    </row>
    <row r="187" spans="1:39" s="13" customFormat="1" ht="15" customHeight="1">
      <c r="A187" s="25"/>
      <c r="B187" s="282" t="s">
        <v>98</v>
      </c>
      <c r="C187" s="282"/>
      <c r="D187" s="282"/>
      <c r="E187" s="282"/>
      <c r="F187" s="282"/>
      <c r="G187" s="282"/>
      <c r="H187" s="282"/>
      <c r="I187" s="282"/>
      <c r="J187" s="282"/>
      <c r="K187" s="282"/>
      <c r="L187" s="282"/>
      <c r="M187" s="282"/>
      <c r="N187" s="282"/>
      <c r="O187" s="282"/>
      <c r="P187" s="282"/>
      <c r="Q187" s="282"/>
      <c r="R187" s="282"/>
      <c r="S187" s="282"/>
      <c r="T187" s="282"/>
      <c r="U187" s="282"/>
      <c r="V187" s="283"/>
      <c r="X187" s="12"/>
      <c r="Y187" s="12"/>
      <c r="Z187" s="24"/>
    </row>
    <row r="188" spans="1:39" s="13" customFormat="1" ht="13.2">
      <c r="A188" s="25"/>
      <c r="B188" s="282" t="s">
        <v>72</v>
      </c>
      <c r="C188" s="282"/>
      <c r="D188" s="282"/>
      <c r="E188" s="282"/>
      <c r="F188" s="282"/>
      <c r="G188" s="282"/>
      <c r="H188" s="282"/>
      <c r="I188" s="282"/>
      <c r="J188" s="282"/>
      <c r="K188" s="282"/>
      <c r="L188" s="282"/>
      <c r="M188" s="282"/>
      <c r="N188" s="282"/>
      <c r="O188" s="282"/>
      <c r="P188" s="282"/>
      <c r="Q188" s="282"/>
      <c r="R188" s="282"/>
      <c r="S188" s="282"/>
      <c r="T188" s="282"/>
      <c r="U188" s="282"/>
      <c r="V188" s="283"/>
      <c r="Y188" s="12"/>
      <c r="Z188" s="12"/>
    </row>
    <row r="189" spans="1:39" ht="21" customHeight="1" thickBot="1">
      <c r="B189" s="147"/>
      <c r="C189" s="148"/>
      <c r="D189" s="148"/>
      <c r="E189" s="148"/>
      <c r="F189" s="148"/>
      <c r="G189" s="148"/>
      <c r="H189" s="148"/>
      <c r="I189" s="148"/>
      <c r="J189" s="148"/>
      <c r="K189" s="148"/>
      <c r="L189" s="148"/>
      <c r="M189" s="148"/>
      <c r="N189" s="148"/>
      <c r="O189" s="148"/>
      <c r="P189" s="148"/>
      <c r="Q189" s="148"/>
      <c r="R189" s="148"/>
      <c r="S189" s="148"/>
      <c r="T189" s="148"/>
      <c r="U189" s="148"/>
      <c r="V189" s="148"/>
      <c r="W189" s="148"/>
    </row>
    <row r="190" spans="1:39" ht="39.75" customHeight="1">
      <c r="B190" s="30" t="s">
        <v>56</v>
      </c>
      <c r="X190" s="17"/>
      <c r="Z190" s="18"/>
      <c r="AA190" s="1"/>
    </row>
    <row r="191" spans="1:39" ht="27" customHeight="1" thickBot="1">
      <c r="B191" s="284" t="s">
        <v>55</v>
      </c>
      <c r="C191" s="285"/>
      <c r="D191" s="285"/>
      <c r="E191" s="285"/>
      <c r="F191" s="285"/>
      <c r="G191" s="285"/>
      <c r="H191" s="285"/>
      <c r="I191" s="285"/>
      <c r="J191" s="285"/>
      <c r="K191" s="285"/>
      <c r="L191" s="285"/>
      <c r="M191" s="285"/>
      <c r="N191" s="285"/>
      <c r="O191" s="285"/>
      <c r="P191" s="285"/>
      <c r="Q191" s="286"/>
      <c r="R191" s="287"/>
      <c r="S191" s="287"/>
      <c r="T191" s="287"/>
      <c r="U191" s="77"/>
      <c r="X191" s="29"/>
      <c r="Y191" s="122">
        <f ca="1">TODAY()</f>
        <v>45359</v>
      </c>
      <c r="Z191" s="122"/>
      <c r="AA191" s="122"/>
      <c r="AB191" s="122"/>
      <c r="AC191" s="122"/>
      <c r="AD191" s="122"/>
      <c r="AE191" s="1" t="s">
        <v>410</v>
      </c>
    </row>
    <row r="192" spans="1:39" ht="12" customHeight="1">
      <c r="B192" s="242"/>
      <c r="C192" s="243"/>
      <c r="D192" s="243"/>
      <c r="E192" s="243"/>
      <c r="F192" s="243"/>
      <c r="G192" s="246" t="s">
        <v>46</v>
      </c>
      <c r="H192" s="247"/>
      <c r="I192" s="247"/>
      <c r="J192" s="248"/>
      <c r="K192" s="252" t="s">
        <v>79</v>
      </c>
      <c r="L192" s="253"/>
      <c r="M192" s="253"/>
      <c r="N192" s="253"/>
      <c r="O192" s="253"/>
      <c r="P192" s="254"/>
      <c r="Q192" s="252" t="s">
        <v>84</v>
      </c>
      <c r="R192" s="253"/>
      <c r="S192" s="253"/>
      <c r="T192" s="253"/>
      <c r="U192" s="253"/>
      <c r="V192" s="253"/>
      <c r="W192" s="254"/>
      <c r="Y192" s="1"/>
      <c r="Z192" s="1"/>
      <c r="AA192" s="1"/>
    </row>
    <row r="193" spans="1:27" ht="15" customHeight="1">
      <c r="B193" s="244"/>
      <c r="C193" s="245"/>
      <c r="D193" s="245"/>
      <c r="E193" s="245"/>
      <c r="F193" s="245"/>
      <c r="G193" s="249"/>
      <c r="H193" s="250"/>
      <c r="I193" s="250"/>
      <c r="J193" s="251"/>
      <c r="K193" s="268" t="s">
        <v>47</v>
      </c>
      <c r="L193" s="269"/>
      <c r="M193" s="270"/>
      <c r="N193" s="259" t="s">
        <v>48</v>
      </c>
      <c r="O193" s="260"/>
      <c r="P193" s="261"/>
      <c r="Q193" s="268" t="s">
        <v>47</v>
      </c>
      <c r="R193" s="269"/>
      <c r="S193" s="270"/>
      <c r="T193" s="271" t="s">
        <v>48</v>
      </c>
      <c r="U193" s="272"/>
      <c r="V193" s="272"/>
      <c r="W193" s="273"/>
      <c r="Y193" s="1"/>
      <c r="Z193" s="1"/>
      <c r="AA193" s="1"/>
    </row>
    <row r="194" spans="1:27" ht="15" customHeight="1" thickBot="1">
      <c r="B194" s="244"/>
      <c r="C194" s="245"/>
      <c r="D194" s="245"/>
      <c r="E194" s="245"/>
      <c r="F194" s="245"/>
      <c r="G194" s="31" t="s">
        <v>49</v>
      </c>
      <c r="H194" s="262" t="s">
        <v>50</v>
      </c>
      <c r="I194" s="263"/>
      <c r="J194" s="32" t="s">
        <v>51</v>
      </c>
      <c r="K194" s="33" t="s">
        <v>49</v>
      </c>
      <c r="L194" s="3" t="s">
        <v>50</v>
      </c>
      <c r="M194" s="3" t="s">
        <v>51</v>
      </c>
      <c r="N194" s="34" t="s">
        <v>49</v>
      </c>
      <c r="O194" s="34" t="s">
        <v>50</v>
      </c>
      <c r="P194" s="35" t="s">
        <v>51</v>
      </c>
      <c r="Q194" s="33" t="s">
        <v>49</v>
      </c>
      <c r="R194" s="3" t="s">
        <v>50</v>
      </c>
      <c r="S194" s="3" t="s">
        <v>51</v>
      </c>
      <c r="T194" s="36" t="s">
        <v>49</v>
      </c>
      <c r="U194" s="36"/>
      <c r="V194" s="36" t="s">
        <v>50</v>
      </c>
      <c r="W194" s="37" t="s">
        <v>51</v>
      </c>
      <c r="Y194" s="1"/>
      <c r="Z194" s="1"/>
      <c r="AA194" s="1"/>
    </row>
    <row r="195" spans="1:27" ht="15.75" customHeight="1" thickTop="1">
      <c r="B195" s="264" t="s">
        <v>52</v>
      </c>
      <c r="C195" s="265"/>
      <c r="D195" s="265"/>
      <c r="E195" s="265"/>
      <c r="F195" s="265"/>
      <c r="G195" s="38">
        <f>'R06_メンター方式指導計画（様式１-３）'!E179+'R06_メンター方式指導計画（様式１-３）'!F179</f>
        <v>0</v>
      </c>
      <c r="H195" s="266">
        <f>G169+H169</f>
        <v>0</v>
      </c>
      <c r="I195" s="267"/>
      <c r="J195" s="39">
        <f>H195-G195</f>
        <v>0</v>
      </c>
      <c r="K195" s="40">
        <f>'R06_メンター方式指導計画（様式１-３）'!G179</f>
        <v>0</v>
      </c>
      <c r="L195" s="41">
        <f>I169</f>
        <v>0</v>
      </c>
      <c r="M195" s="41">
        <f>L195-K195</f>
        <v>0</v>
      </c>
      <c r="N195" s="42">
        <f>'R06_メンター方式指導計画（様式１-３）'!I179</f>
        <v>0</v>
      </c>
      <c r="O195" s="42">
        <f>K169</f>
        <v>0</v>
      </c>
      <c r="P195" s="43">
        <f>O195-N195</f>
        <v>0</v>
      </c>
      <c r="Q195" s="40">
        <f>'R06_メンター方式指導計画（様式１-３）'!J179</f>
        <v>0</v>
      </c>
      <c r="R195" s="41">
        <f>L169</f>
        <v>0</v>
      </c>
      <c r="S195" s="41">
        <f>R195-Q195</f>
        <v>0</v>
      </c>
      <c r="T195" s="44">
        <f>'R06_メンター方式指導計画（様式１-３）'!K179</f>
        <v>0</v>
      </c>
      <c r="U195" s="44"/>
      <c r="V195" s="44">
        <f>M169</f>
        <v>0</v>
      </c>
      <c r="W195" s="45">
        <f>V195-T195</f>
        <v>0</v>
      </c>
      <c r="Y195" s="1"/>
      <c r="Z195" s="1"/>
      <c r="AA195" s="1"/>
    </row>
    <row r="196" spans="1:27">
      <c r="B196" s="274" t="s">
        <v>22</v>
      </c>
      <c r="C196" s="275"/>
      <c r="D196" s="275"/>
      <c r="E196" s="275"/>
      <c r="F196" s="275"/>
      <c r="G196" s="46">
        <f>'R06_メンター方式指導計画（様式１-３）'!E180+'R06_メンター方式指導計画（様式１-３）'!F180</f>
        <v>0</v>
      </c>
      <c r="H196" s="276">
        <f t="shared" ref="H196:H198" si="11">G170+H170</f>
        <v>0</v>
      </c>
      <c r="I196" s="277"/>
      <c r="J196" s="47">
        <f t="shared" ref="J196:J201" si="12">H196-G196</f>
        <v>0</v>
      </c>
      <c r="K196" s="48">
        <f>'R06_メンター方式指導計画（様式１-３）'!G180</f>
        <v>0</v>
      </c>
      <c r="L196" s="49">
        <f t="shared" ref="L196:L198" si="13">I170</f>
        <v>0</v>
      </c>
      <c r="M196" s="49">
        <f t="shared" ref="M196:M201" si="14">L196-K196</f>
        <v>0</v>
      </c>
      <c r="N196" s="50">
        <f>'R06_メンター方式指導計画（様式１-３）'!I180</f>
        <v>0</v>
      </c>
      <c r="O196" s="50">
        <f t="shared" ref="O196:O198" si="15">K170</f>
        <v>0</v>
      </c>
      <c r="P196" s="51">
        <f t="shared" ref="P196:P201" si="16">O196-N196</f>
        <v>0</v>
      </c>
      <c r="Q196" s="48">
        <f>'R06_メンター方式指導計画（様式１-３）'!J180</f>
        <v>0</v>
      </c>
      <c r="R196" s="49">
        <f t="shared" ref="R196:R198" si="17">L170</f>
        <v>0</v>
      </c>
      <c r="S196" s="49">
        <f t="shared" ref="S196:S201" si="18">R196-Q196</f>
        <v>0</v>
      </c>
      <c r="T196" s="52">
        <f>'R06_メンター方式指導計画（様式１-３）'!K180</f>
        <v>0</v>
      </c>
      <c r="U196" s="52"/>
      <c r="V196" s="52">
        <f t="shared" ref="V196:V198" si="19">M170</f>
        <v>0</v>
      </c>
      <c r="W196" s="53">
        <f t="shared" ref="W196:W201" si="20">V196-T196</f>
        <v>0</v>
      </c>
      <c r="Y196" s="1"/>
      <c r="Z196" s="1"/>
      <c r="AA196" s="1"/>
    </row>
    <row r="197" spans="1:27">
      <c r="B197" s="274" t="s">
        <v>23</v>
      </c>
      <c r="C197" s="275"/>
      <c r="D197" s="275"/>
      <c r="E197" s="275"/>
      <c r="F197" s="275"/>
      <c r="G197" s="46">
        <f>'R06_メンター方式指導計画（様式１-３）'!E181+'R06_メンター方式指導計画（様式１-３）'!F181</f>
        <v>0</v>
      </c>
      <c r="H197" s="276">
        <f t="shared" si="11"/>
        <v>0</v>
      </c>
      <c r="I197" s="277"/>
      <c r="J197" s="47">
        <f t="shared" si="12"/>
        <v>0</v>
      </c>
      <c r="K197" s="48">
        <f>'R06_メンター方式指導計画（様式１-３）'!G181</f>
        <v>0</v>
      </c>
      <c r="L197" s="49">
        <f t="shared" si="13"/>
        <v>0</v>
      </c>
      <c r="M197" s="49">
        <f t="shared" si="14"/>
        <v>0</v>
      </c>
      <c r="N197" s="50">
        <f>'R06_メンター方式指導計画（様式１-３）'!I181</f>
        <v>0</v>
      </c>
      <c r="O197" s="50">
        <f t="shared" si="15"/>
        <v>0</v>
      </c>
      <c r="P197" s="51">
        <f t="shared" si="16"/>
        <v>0</v>
      </c>
      <c r="Q197" s="48">
        <f>'R06_メンター方式指導計画（様式１-３）'!J181</f>
        <v>0</v>
      </c>
      <c r="R197" s="49">
        <f t="shared" si="17"/>
        <v>0</v>
      </c>
      <c r="S197" s="49">
        <f t="shared" si="18"/>
        <v>0</v>
      </c>
      <c r="T197" s="52">
        <f>'R06_メンター方式指導計画（様式１-３）'!K181</f>
        <v>0</v>
      </c>
      <c r="U197" s="52"/>
      <c r="V197" s="52">
        <f t="shared" si="19"/>
        <v>0</v>
      </c>
      <c r="W197" s="53">
        <f t="shared" si="20"/>
        <v>0</v>
      </c>
      <c r="Y197" s="1"/>
      <c r="Z197" s="1"/>
      <c r="AA197" s="1"/>
    </row>
    <row r="198" spans="1:27" s="13" customFormat="1">
      <c r="A198" s="25"/>
      <c r="B198" s="255" t="s">
        <v>74</v>
      </c>
      <c r="C198" s="256"/>
      <c r="D198" s="256"/>
      <c r="E198" s="256"/>
      <c r="F198" s="256"/>
      <c r="G198" s="54">
        <f>'R06_メンター方式指導計画（様式１-３）'!E182+'R06_メンター方式指導計画（様式１-３）'!F182</f>
        <v>0</v>
      </c>
      <c r="H198" s="257">
        <f t="shared" si="11"/>
        <v>0</v>
      </c>
      <c r="I198" s="258"/>
      <c r="J198" s="55">
        <f t="shared" si="12"/>
        <v>0</v>
      </c>
      <c r="K198" s="56">
        <f>'R06_メンター方式指導計画（様式１-３）'!G182</f>
        <v>0</v>
      </c>
      <c r="L198" s="57">
        <f t="shared" si="13"/>
        <v>0</v>
      </c>
      <c r="M198" s="57">
        <f t="shared" si="14"/>
        <v>0</v>
      </c>
      <c r="N198" s="58">
        <f>'R06_メンター方式指導計画（様式１-３）'!I182</f>
        <v>0</v>
      </c>
      <c r="O198" s="58">
        <f t="shared" si="15"/>
        <v>0</v>
      </c>
      <c r="P198" s="59">
        <f t="shared" si="16"/>
        <v>0</v>
      </c>
      <c r="Q198" s="56">
        <f>'R06_メンター方式指導計画（様式１-３）'!J182</f>
        <v>0</v>
      </c>
      <c r="R198" s="57">
        <f t="shared" si="17"/>
        <v>0</v>
      </c>
      <c r="S198" s="57">
        <f t="shared" si="18"/>
        <v>0</v>
      </c>
      <c r="T198" s="60">
        <f>'R06_メンター方式指導計画（様式１-３）'!K182</f>
        <v>0</v>
      </c>
      <c r="U198" s="60"/>
      <c r="V198" s="60">
        <f t="shared" si="19"/>
        <v>0</v>
      </c>
      <c r="W198" s="61">
        <f t="shared" si="20"/>
        <v>0</v>
      </c>
    </row>
    <row r="199" spans="1:27" s="13" customFormat="1">
      <c r="A199" s="25"/>
      <c r="B199" s="255" t="s">
        <v>409</v>
      </c>
      <c r="C199" s="256"/>
      <c r="D199" s="256"/>
      <c r="E199" s="256"/>
      <c r="F199" s="256"/>
      <c r="G199" s="54">
        <f>'R06_メンター方式指導計画（様式１-３）'!N179+'R06_メンター方式指導計画（様式１-３）'!O179</f>
        <v>0</v>
      </c>
      <c r="H199" s="257">
        <f>P169+Q169</f>
        <v>0</v>
      </c>
      <c r="I199" s="258"/>
      <c r="J199" s="55">
        <f t="shared" si="12"/>
        <v>0</v>
      </c>
      <c r="K199" s="56">
        <f>'R06_メンター方式指導計画（様式１-３）'!P179</f>
        <v>0</v>
      </c>
      <c r="L199" s="57">
        <f>R169</f>
        <v>0</v>
      </c>
      <c r="M199" s="57">
        <f t="shared" si="14"/>
        <v>0</v>
      </c>
      <c r="N199" s="58">
        <f>'R06_メンター方式指導計画（様式１-３）'!Q179</f>
        <v>0</v>
      </c>
      <c r="O199" s="58">
        <f>S169</f>
        <v>0</v>
      </c>
      <c r="P199" s="59">
        <f t="shared" si="16"/>
        <v>0</v>
      </c>
      <c r="Q199" s="56">
        <f>'R06_メンター方式指導計画（様式１-３）'!R179</f>
        <v>0</v>
      </c>
      <c r="R199" s="57">
        <f>T169</f>
        <v>0</v>
      </c>
      <c r="S199" s="57">
        <f t="shared" si="18"/>
        <v>0</v>
      </c>
      <c r="T199" s="60">
        <f>'R06_メンター方式指導計画（様式１-３）'!U179</f>
        <v>0</v>
      </c>
      <c r="U199" s="60"/>
      <c r="V199" s="60">
        <f>W169</f>
        <v>0</v>
      </c>
      <c r="W199" s="61">
        <f t="shared" si="20"/>
        <v>0</v>
      </c>
    </row>
    <row r="200" spans="1:27" s="13" customFormat="1">
      <c r="A200" s="25"/>
      <c r="B200" s="255" t="s">
        <v>67</v>
      </c>
      <c r="C200" s="256"/>
      <c r="D200" s="256"/>
      <c r="E200" s="256"/>
      <c r="F200" s="256"/>
      <c r="G200" s="54">
        <f>'R06_メンター方式指導計画（様式１-３）'!N180+'R06_メンター方式指導計画（様式１-３）'!O180</f>
        <v>0</v>
      </c>
      <c r="H200" s="257">
        <f t="shared" ref="H200:H201" si="21">P170+Q170</f>
        <v>0</v>
      </c>
      <c r="I200" s="258"/>
      <c r="J200" s="55">
        <f t="shared" si="12"/>
        <v>0</v>
      </c>
      <c r="K200" s="56">
        <f>'R06_メンター方式指導計画（様式１-３）'!P180</f>
        <v>0</v>
      </c>
      <c r="L200" s="57">
        <f t="shared" ref="L200:L201" si="22">R170</f>
        <v>0</v>
      </c>
      <c r="M200" s="57">
        <f t="shared" si="14"/>
        <v>0</v>
      </c>
      <c r="N200" s="58">
        <f>'R06_メンター方式指導計画（様式１-３）'!Q180</f>
        <v>0</v>
      </c>
      <c r="O200" s="58">
        <f t="shared" ref="O200:O201" si="23">S170</f>
        <v>0</v>
      </c>
      <c r="P200" s="59">
        <f t="shared" si="16"/>
        <v>0</v>
      </c>
      <c r="Q200" s="56">
        <f>'R06_メンター方式指導計画（様式１-３）'!R180</f>
        <v>0</v>
      </c>
      <c r="R200" s="57">
        <f t="shared" ref="R200:R201" si="24">T170</f>
        <v>0</v>
      </c>
      <c r="S200" s="57">
        <f t="shared" si="18"/>
        <v>0</v>
      </c>
      <c r="T200" s="60">
        <f>'R06_メンター方式指導計画（様式１-３）'!U180</f>
        <v>0</v>
      </c>
      <c r="U200" s="60"/>
      <c r="V200" s="60">
        <f t="shared" ref="V200:V201" si="25">W170</f>
        <v>0</v>
      </c>
      <c r="W200" s="61">
        <f t="shared" si="20"/>
        <v>0</v>
      </c>
    </row>
    <row r="201" spans="1:27">
      <c r="B201" s="274" t="s">
        <v>53</v>
      </c>
      <c r="C201" s="275"/>
      <c r="D201" s="275"/>
      <c r="E201" s="275"/>
      <c r="F201" s="275"/>
      <c r="G201" s="46">
        <f>'R06_メンター方式指導計画（様式１-３）'!N181+'R06_メンター方式指導計画（様式１-３）'!O181</f>
        <v>0</v>
      </c>
      <c r="H201" s="276">
        <f t="shared" si="21"/>
        <v>0</v>
      </c>
      <c r="I201" s="277"/>
      <c r="J201" s="47">
        <f t="shared" si="12"/>
        <v>0</v>
      </c>
      <c r="K201" s="48">
        <f>'R06_メンター方式指導計画（様式１-３）'!P181</f>
        <v>0</v>
      </c>
      <c r="L201" s="49">
        <f t="shared" si="22"/>
        <v>0</v>
      </c>
      <c r="M201" s="49">
        <f t="shared" si="14"/>
        <v>0</v>
      </c>
      <c r="N201" s="50">
        <f>'R06_メンター方式指導計画（様式１-３）'!Q181</f>
        <v>0</v>
      </c>
      <c r="O201" s="50">
        <f t="shared" si="23"/>
        <v>0</v>
      </c>
      <c r="P201" s="51">
        <f t="shared" si="16"/>
        <v>0</v>
      </c>
      <c r="Q201" s="48">
        <f>'R06_メンター方式指導計画（様式１-３）'!R181</f>
        <v>0</v>
      </c>
      <c r="R201" s="49">
        <f t="shared" si="24"/>
        <v>0</v>
      </c>
      <c r="S201" s="49">
        <f t="shared" si="18"/>
        <v>0</v>
      </c>
      <c r="T201" s="52">
        <f>'R06_メンター方式指導計画（様式１-３）'!U181</f>
        <v>0</v>
      </c>
      <c r="U201" s="52"/>
      <c r="V201" s="52">
        <f t="shared" si="25"/>
        <v>0</v>
      </c>
      <c r="W201" s="53">
        <f t="shared" si="20"/>
        <v>0</v>
      </c>
      <c r="Y201" s="1"/>
      <c r="Z201" s="1"/>
      <c r="AA201" s="1"/>
    </row>
    <row r="202" spans="1:27" ht="12.6" thickBot="1">
      <c r="B202" s="278" t="s">
        <v>54</v>
      </c>
      <c r="C202" s="279"/>
      <c r="D202" s="279"/>
      <c r="E202" s="279"/>
      <c r="F202" s="279"/>
      <c r="G202" s="62">
        <f>SUM(G195:G201)</f>
        <v>0</v>
      </c>
      <c r="H202" s="280">
        <f>SUM(H195:I201)</f>
        <v>0</v>
      </c>
      <c r="I202" s="281"/>
      <c r="J202" s="63">
        <f t="shared" ref="J202:P202" si="26">SUM(J195:J201)</f>
        <v>0</v>
      </c>
      <c r="K202" s="64">
        <f>SUM(K195:K201)</f>
        <v>0</v>
      </c>
      <c r="L202" s="65">
        <f t="shared" si="26"/>
        <v>0</v>
      </c>
      <c r="M202" s="65">
        <f t="shared" si="26"/>
        <v>0</v>
      </c>
      <c r="N202" s="66">
        <f>SUM(N195:N201)</f>
        <v>0</v>
      </c>
      <c r="O202" s="66">
        <f t="shared" si="26"/>
        <v>0</v>
      </c>
      <c r="P202" s="67">
        <f t="shared" si="26"/>
        <v>0</v>
      </c>
      <c r="Q202" s="64">
        <f>SUM(Q195:Q201)</f>
        <v>0</v>
      </c>
      <c r="R202" s="65">
        <f t="shared" ref="R202:S202" si="27">SUM(R195:R201)</f>
        <v>0</v>
      </c>
      <c r="S202" s="65">
        <f t="shared" si="27"/>
        <v>0</v>
      </c>
      <c r="T202" s="68">
        <f>SUM(T195:T201)</f>
        <v>0</v>
      </c>
      <c r="U202" s="68"/>
      <c r="V202" s="68">
        <f t="shared" ref="V202:W202" si="28">SUM(V195:V201)</f>
        <v>0</v>
      </c>
      <c r="W202" s="69">
        <f t="shared" si="28"/>
        <v>0</v>
      </c>
      <c r="Y202" s="1"/>
      <c r="Z202" s="1"/>
      <c r="AA202" s="1"/>
    </row>
    <row r="203" spans="1:27" ht="16.2">
      <c r="B203" s="70" t="s">
        <v>66</v>
      </c>
      <c r="X203" s="17"/>
      <c r="Z203" s="74"/>
      <c r="AA203" s="71"/>
    </row>
    <row r="204" spans="1:27">
      <c r="X204" s="17"/>
      <c r="Z204" s="18"/>
      <c r="AA204" s="1"/>
    </row>
    <row r="205" spans="1:27" ht="12.6" thickBot="1">
      <c r="X205" s="17"/>
      <c r="Z205" s="18"/>
      <c r="AA205" s="1"/>
    </row>
    <row r="206" spans="1:27" ht="21" customHeight="1" thickBot="1">
      <c r="B206" s="173" t="s">
        <v>44</v>
      </c>
      <c r="C206" s="174"/>
      <c r="D206" s="174"/>
      <c r="E206" s="174"/>
      <c r="F206" s="174"/>
      <c r="G206" s="174"/>
      <c r="H206" s="174"/>
      <c r="I206" s="174"/>
      <c r="J206" s="175" t="s">
        <v>45</v>
      </c>
      <c r="K206" s="175"/>
      <c r="L206" s="175"/>
      <c r="M206" s="175"/>
      <c r="N206" s="175"/>
      <c r="O206" s="175"/>
      <c r="P206" s="175"/>
      <c r="Q206" s="175"/>
      <c r="R206" s="175"/>
      <c r="S206" s="175"/>
      <c r="T206" s="175"/>
      <c r="U206" s="175"/>
      <c r="V206" s="175"/>
      <c r="W206" s="176"/>
    </row>
    <row r="207" spans="1:27" ht="21" customHeight="1" thickTop="1">
      <c r="B207" s="141" t="s">
        <v>43</v>
      </c>
      <c r="C207" s="142"/>
      <c r="D207" s="142"/>
      <c r="E207" s="142"/>
      <c r="F207" s="142"/>
      <c r="G207" s="142"/>
      <c r="H207" s="142"/>
      <c r="I207" s="143"/>
      <c r="J207" s="233" t="str">
        <f>IF(P173&lt;120,"注意！研修時間は１２０時間以上計画します。","研修時間は基準時数を満たしています。")</f>
        <v>注意！研修時間は１２０時間以上計画します。</v>
      </c>
      <c r="K207" s="234"/>
      <c r="L207" s="234"/>
      <c r="M207" s="234"/>
      <c r="N207" s="234"/>
      <c r="O207" s="234"/>
      <c r="P207" s="234"/>
      <c r="Q207" s="234"/>
      <c r="R207" s="234"/>
      <c r="S207" s="234"/>
      <c r="T207" s="234"/>
      <c r="U207" s="234"/>
      <c r="V207" s="234"/>
      <c r="W207" s="235"/>
    </row>
    <row r="208" spans="1:27" ht="21" customHeight="1" thickBot="1">
      <c r="B208" s="236" t="s">
        <v>87</v>
      </c>
      <c r="C208" s="237"/>
      <c r="D208" s="237"/>
      <c r="E208" s="237"/>
      <c r="F208" s="237"/>
      <c r="G208" s="237"/>
      <c r="H208" s="237"/>
      <c r="I208" s="238"/>
      <c r="J208" s="239" t="str">
        <f>IF(R173&lt;120,"注意！研修コーディネーター及びメンターチーム等の指導は１２０時間以上計画します。","メンターチーム等の指導は基準時数を満たしています。")</f>
        <v>注意！研修コーディネーター及びメンターチーム等の指導は１２０時間以上計画します。</v>
      </c>
      <c r="K208" s="240"/>
      <c r="L208" s="240"/>
      <c r="M208" s="240"/>
      <c r="N208" s="240"/>
      <c r="O208" s="240"/>
      <c r="P208" s="240"/>
      <c r="Q208" s="240"/>
      <c r="R208" s="240"/>
      <c r="S208" s="240"/>
      <c r="T208" s="240"/>
      <c r="U208" s="240"/>
      <c r="V208" s="240"/>
      <c r="W208" s="241"/>
    </row>
    <row r="210" spans="2:2">
      <c r="B210" s="26" t="s">
        <v>65</v>
      </c>
    </row>
  </sheetData>
  <sheetProtection formatCells="0" formatRows="0" insertRows="0" deleteRows="0" selectLockedCells="1" sort="0"/>
  <mergeCells count="1138">
    <mergeCell ref="AB165:AD165"/>
    <mergeCell ref="AF165:AL165"/>
    <mergeCell ref="AB166:AD166"/>
    <mergeCell ref="AF166:AL166"/>
    <mergeCell ref="AB177:AD177"/>
    <mergeCell ref="AF177:AL177"/>
    <mergeCell ref="AB172:AD172"/>
    <mergeCell ref="AF172:AL172"/>
    <mergeCell ref="AB173:AD173"/>
    <mergeCell ref="AF173:AL173"/>
    <mergeCell ref="AB174:AD174"/>
    <mergeCell ref="AF174:AL174"/>
    <mergeCell ref="AB175:AD175"/>
    <mergeCell ref="AF175:AL175"/>
    <mergeCell ref="AB176:AD176"/>
    <mergeCell ref="AF176:AL176"/>
    <mergeCell ref="AB167:AD167"/>
    <mergeCell ref="AF167:AL167"/>
    <mergeCell ref="AB168:AD168"/>
    <mergeCell ref="AF168:AL168"/>
    <mergeCell ref="AB169:AD169"/>
    <mergeCell ref="AF169:AL169"/>
    <mergeCell ref="AB170:AD170"/>
    <mergeCell ref="AF170:AL170"/>
    <mergeCell ref="AB171:AD171"/>
    <mergeCell ref="AF171:AL171"/>
    <mergeCell ref="AB153:AD153"/>
    <mergeCell ref="AF153:AL153"/>
    <mergeCell ref="AB154:AD154"/>
    <mergeCell ref="AF154:AL154"/>
    <mergeCell ref="AB155:AD155"/>
    <mergeCell ref="AF155:AL155"/>
    <mergeCell ref="AB156:AD156"/>
    <mergeCell ref="AF156:AL156"/>
    <mergeCell ref="AB151:AD151"/>
    <mergeCell ref="AF151:AL151"/>
    <mergeCell ref="AB152:AD152"/>
    <mergeCell ref="AF152:AL152"/>
    <mergeCell ref="AB162:AD162"/>
    <mergeCell ref="AF162:AL162"/>
    <mergeCell ref="AB163:AD163"/>
    <mergeCell ref="AF163:AL163"/>
    <mergeCell ref="AB164:AD164"/>
    <mergeCell ref="AF164:AL164"/>
    <mergeCell ref="AB157:AD157"/>
    <mergeCell ref="AF157:AL157"/>
    <mergeCell ref="AB158:AD158"/>
    <mergeCell ref="AF158:AL158"/>
    <mergeCell ref="AB159:AD159"/>
    <mergeCell ref="AF159:AL159"/>
    <mergeCell ref="AB160:AD160"/>
    <mergeCell ref="AF160:AL160"/>
    <mergeCell ref="AB161:AD161"/>
    <mergeCell ref="AF161:AL161"/>
    <mergeCell ref="AB147:AD147"/>
    <mergeCell ref="AF147:AL147"/>
    <mergeCell ref="AB148:AD148"/>
    <mergeCell ref="AF148:AL148"/>
    <mergeCell ref="AB149:AD149"/>
    <mergeCell ref="AF149:AL149"/>
    <mergeCell ref="AB150:AD150"/>
    <mergeCell ref="AF150:AL150"/>
    <mergeCell ref="AB142:AD142"/>
    <mergeCell ref="AF142:AL142"/>
    <mergeCell ref="AB143:AD143"/>
    <mergeCell ref="AF143:AL143"/>
    <mergeCell ref="AB144:AD144"/>
    <mergeCell ref="AF144:AL144"/>
    <mergeCell ref="AB145:AD145"/>
    <mergeCell ref="AF145:AL145"/>
    <mergeCell ref="AB146:AD146"/>
    <mergeCell ref="AF146:AL146"/>
    <mergeCell ref="AB137:AD137"/>
    <mergeCell ref="AF137:AL137"/>
    <mergeCell ref="AB138:AD138"/>
    <mergeCell ref="AF138:AL138"/>
    <mergeCell ref="AB139:AD139"/>
    <mergeCell ref="AF139:AL139"/>
    <mergeCell ref="AB140:AD140"/>
    <mergeCell ref="AF140:AL140"/>
    <mergeCell ref="AB141:AD141"/>
    <mergeCell ref="AF141:AL141"/>
    <mergeCell ref="AB132:AD132"/>
    <mergeCell ref="AF132:AL132"/>
    <mergeCell ref="AB133:AD133"/>
    <mergeCell ref="AF133:AL133"/>
    <mergeCell ref="AB134:AD134"/>
    <mergeCell ref="AF134:AL134"/>
    <mergeCell ref="AB135:AD135"/>
    <mergeCell ref="AF135:AL135"/>
    <mergeCell ref="AB136:AD136"/>
    <mergeCell ref="AF136:AL136"/>
    <mergeCell ref="AB124:AD124"/>
    <mergeCell ref="AF124:AL124"/>
    <mergeCell ref="AB125:AD125"/>
    <mergeCell ref="AF125:AL125"/>
    <mergeCell ref="AB129:AD129"/>
    <mergeCell ref="AF129:AL129"/>
    <mergeCell ref="AB130:AD130"/>
    <mergeCell ref="AF130:AL130"/>
    <mergeCell ref="AB131:AD131"/>
    <mergeCell ref="AF131:AL131"/>
    <mergeCell ref="AB119:AD119"/>
    <mergeCell ref="AF119:AL119"/>
    <mergeCell ref="AB120:AD120"/>
    <mergeCell ref="AF120:AL120"/>
    <mergeCell ref="AB121:AD121"/>
    <mergeCell ref="AF121:AL121"/>
    <mergeCell ref="AB122:AD122"/>
    <mergeCell ref="AF122:AL122"/>
    <mergeCell ref="AB123:AD123"/>
    <mergeCell ref="AF123:AL123"/>
    <mergeCell ref="AF128:AL128"/>
    <mergeCell ref="AF127:AL127"/>
    <mergeCell ref="AB114:AD114"/>
    <mergeCell ref="AF114:AL114"/>
    <mergeCell ref="AB115:AD115"/>
    <mergeCell ref="AF115:AL115"/>
    <mergeCell ref="AB116:AD116"/>
    <mergeCell ref="AF116:AL116"/>
    <mergeCell ref="AB117:AD117"/>
    <mergeCell ref="AF117:AL117"/>
    <mergeCell ref="AB118:AD118"/>
    <mergeCell ref="AF118:AL118"/>
    <mergeCell ref="AB109:AD109"/>
    <mergeCell ref="AF109:AL109"/>
    <mergeCell ref="AB110:AD110"/>
    <mergeCell ref="AF110:AL110"/>
    <mergeCell ref="AB111:AD111"/>
    <mergeCell ref="AF111:AL111"/>
    <mergeCell ref="AB112:AD112"/>
    <mergeCell ref="AF112:AL112"/>
    <mergeCell ref="AB113:AD113"/>
    <mergeCell ref="AF113:AL113"/>
    <mergeCell ref="AB104:AD104"/>
    <mergeCell ref="AF104:AL104"/>
    <mergeCell ref="AB105:AD105"/>
    <mergeCell ref="AF105:AL105"/>
    <mergeCell ref="AB106:AD106"/>
    <mergeCell ref="AF106:AL106"/>
    <mergeCell ref="AB107:AD107"/>
    <mergeCell ref="AF107:AL107"/>
    <mergeCell ref="AB108:AD108"/>
    <mergeCell ref="AF108:AL108"/>
    <mergeCell ref="AB99:AD99"/>
    <mergeCell ref="AF99:AL99"/>
    <mergeCell ref="AB100:AD100"/>
    <mergeCell ref="AF100:AL100"/>
    <mergeCell ref="AB101:AD101"/>
    <mergeCell ref="AF101:AL101"/>
    <mergeCell ref="AB102:AD102"/>
    <mergeCell ref="AF102:AL102"/>
    <mergeCell ref="AB103:AD103"/>
    <mergeCell ref="AF103:AL103"/>
    <mergeCell ref="AB94:AD94"/>
    <mergeCell ref="AF94:AL94"/>
    <mergeCell ref="AB95:AD95"/>
    <mergeCell ref="AF95:AL95"/>
    <mergeCell ref="AB96:AD96"/>
    <mergeCell ref="AF96:AL96"/>
    <mergeCell ref="AB97:AD97"/>
    <mergeCell ref="AF97:AL97"/>
    <mergeCell ref="AB98:AD98"/>
    <mergeCell ref="AF98:AL98"/>
    <mergeCell ref="AB89:AD89"/>
    <mergeCell ref="AF89:AL89"/>
    <mergeCell ref="AB90:AD90"/>
    <mergeCell ref="AF90:AL90"/>
    <mergeCell ref="AB91:AD91"/>
    <mergeCell ref="AF91:AL91"/>
    <mergeCell ref="AB92:AD92"/>
    <mergeCell ref="AF92:AL92"/>
    <mergeCell ref="AB93:AD93"/>
    <mergeCell ref="AF93:AL93"/>
    <mergeCell ref="AB84:AD84"/>
    <mergeCell ref="AF84:AL84"/>
    <mergeCell ref="AB85:AD85"/>
    <mergeCell ref="AF85:AL85"/>
    <mergeCell ref="AB86:AD86"/>
    <mergeCell ref="AF86:AL86"/>
    <mergeCell ref="AB87:AD87"/>
    <mergeCell ref="AF87:AL87"/>
    <mergeCell ref="AB88:AD88"/>
    <mergeCell ref="AF88:AL88"/>
    <mergeCell ref="AB79:AD79"/>
    <mergeCell ref="AF79:AL79"/>
    <mergeCell ref="AB80:AD80"/>
    <mergeCell ref="AF80:AL80"/>
    <mergeCell ref="AB81:AD81"/>
    <mergeCell ref="AF81:AL81"/>
    <mergeCell ref="AB82:AD82"/>
    <mergeCell ref="AF82:AL82"/>
    <mergeCell ref="AB83:AD83"/>
    <mergeCell ref="AF83:AL83"/>
    <mergeCell ref="AB75:AD75"/>
    <mergeCell ref="AF75:AL75"/>
    <mergeCell ref="AB76:AD76"/>
    <mergeCell ref="AF76:AL76"/>
    <mergeCell ref="AB77:AD77"/>
    <mergeCell ref="AF77:AL77"/>
    <mergeCell ref="AB78:AD78"/>
    <mergeCell ref="AF78:AL78"/>
    <mergeCell ref="AB69:AD69"/>
    <mergeCell ref="AF69:AL69"/>
    <mergeCell ref="AB70:AD70"/>
    <mergeCell ref="AF70:AL70"/>
    <mergeCell ref="AB71:AD71"/>
    <mergeCell ref="AF71:AL71"/>
    <mergeCell ref="AB72:AD72"/>
    <mergeCell ref="AF72:AL72"/>
    <mergeCell ref="AB73:AD73"/>
    <mergeCell ref="AF73:AL73"/>
    <mergeCell ref="AB66:AD66"/>
    <mergeCell ref="AF66:AL66"/>
    <mergeCell ref="AB67:AD67"/>
    <mergeCell ref="AF67:AL67"/>
    <mergeCell ref="AB68:AD68"/>
    <mergeCell ref="AF68:AL68"/>
    <mergeCell ref="AB59:AD59"/>
    <mergeCell ref="AF59:AL59"/>
    <mergeCell ref="AB60:AD60"/>
    <mergeCell ref="AF60:AL60"/>
    <mergeCell ref="AB61:AD61"/>
    <mergeCell ref="AF61:AL61"/>
    <mergeCell ref="AB62:AD62"/>
    <mergeCell ref="AF62:AL62"/>
    <mergeCell ref="AB63:AD63"/>
    <mergeCell ref="AF63:AL63"/>
    <mergeCell ref="AB74:AD74"/>
    <mergeCell ref="AF74:AL74"/>
    <mergeCell ref="AF57:AL57"/>
    <mergeCell ref="AB58:AD58"/>
    <mergeCell ref="AF58:AL58"/>
    <mergeCell ref="AB49:AD49"/>
    <mergeCell ref="AF49:AL49"/>
    <mergeCell ref="AB50:AD50"/>
    <mergeCell ref="AF50:AL50"/>
    <mergeCell ref="AB51:AD51"/>
    <mergeCell ref="AF51:AL51"/>
    <mergeCell ref="AB52:AD52"/>
    <mergeCell ref="AF52:AL52"/>
    <mergeCell ref="AB53:AD53"/>
    <mergeCell ref="AF53:AL53"/>
    <mergeCell ref="AB64:AD64"/>
    <mergeCell ref="AF64:AL64"/>
    <mergeCell ref="AB65:AD65"/>
    <mergeCell ref="AF65:AL65"/>
    <mergeCell ref="AB29:AD29"/>
    <mergeCell ref="AF29:AL29"/>
    <mergeCell ref="AB30:AD30"/>
    <mergeCell ref="AF30:AL30"/>
    <mergeCell ref="AB31:AD31"/>
    <mergeCell ref="AF31:AL31"/>
    <mergeCell ref="AB32:AD32"/>
    <mergeCell ref="AF32:AL32"/>
    <mergeCell ref="AB33:AD33"/>
    <mergeCell ref="AF33:AL33"/>
    <mergeCell ref="AB44:AD44"/>
    <mergeCell ref="AF44:AL44"/>
    <mergeCell ref="AB45:AD45"/>
    <mergeCell ref="AF45:AL45"/>
    <mergeCell ref="AB46:AD46"/>
    <mergeCell ref="AF46:AL46"/>
    <mergeCell ref="AB47:AD47"/>
    <mergeCell ref="AF47:AL47"/>
    <mergeCell ref="AB39:AD39"/>
    <mergeCell ref="AF39:AL39"/>
    <mergeCell ref="AB40:AD40"/>
    <mergeCell ref="AF40:AL40"/>
    <mergeCell ref="AB41:AD41"/>
    <mergeCell ref="AF41:AL41"/>
    <mergeCell ref="AB42:AD42"/>
    <mergeCell ref="AF42:AL42"/>
    <mergeCell ref="AB43:AD43"/>
    <mergeCell ref="AF43:AL43"/>
    <mergeCell ref="B186:V186"/>
    <mergeCell ref="B188:V188"/>
    <mergeCell ref="C182:V182"/>
    <mergeCell ref="C183:V183"/>
    <mergeCell ref="C184:V184"/>
    <mergeCell ref="B187:V187"/>
    <mergeCell ref="B191:T191"/>
    <mergeCell ref="B197:F197"/>
    <mergeCell ref="H197:I197"/>
    <mergeCell ref="B198:F198"/>
    <mergeCell ref="H198:I198"/>
    <mergeCell ref="B206:I206"/>
    <mergeCell ref="J206:W206"/>
    <mergeCell ref="AB34:AD34"/>
    <mergeCell ref="AF34:AL34"/>
    <mergeCell ref="AB35:AD35"/>
    <mergeCell ref="AF35:AL35"/>
    <mergeCell ref="AB36:AD36"/>
    <mergeCell ref="AF36:AL36"/>
    <mergeCell ref="AB37:AD37"/>
    <mergeCell ref="AF37:AL37"/>
    <mergeCell ref="AB38:AD38"/>
    <mergeCell ref="AF38:AL38"/>
    <mergeCell ref="AB48:AD48"/>
    <mergeCell ref="AF48:AL48"/>
    <mergeCell ref="AB54:AD54"/>
    <mergeCell ref="AF54:AL54"/>
    <mergeCell ref="AB55:AD55"/>
    <mergeCell ref="AF55:AL55"/>
    <mergeCell ref="AB56:AD56"/>
    <mergeCell ref="AF56:AL56"/>
    <mergeCell ref="AB57:AD57"/>
    <mergeCell ref="B207:I207"/>
    <mergeCell ref="J207:W207"/>
    <mergeCell ref="B208:I208"/>
    <mergeCell ref="J208:W208"/>
    <mergeCell ref="B189:W189"/>
    <mergeCell ref="B192:F194"/>
    <mergeCell ref="G192:J193"/>
    <mergeCell ref="K192:P192"/>
    <mergeCell ref="B200:F200"/>
    <mergeCell ref="H200:I200"/>
    <mergeCell ref="N193:P193"/>
    <mergeCell ref="H194:I194"/>
    <mergeCell ref="B195:F195"/>
    <mergeCell ref="H195:I195"/>
    <mergeCell ref="Q192:W192"/>
    <mergeCell ref="Q193:S193"/>
    <mergeCell ref="T193:W193"/>
    <mergeCell ref="B201:F201"/>
    <mergeCell ref="H201:I201"/>
    <mergeCell ref="B202:F202"/>
    <mergeCell ref="H202:I202"/>
    <mergeCell ref="B199:F199"/>
    <mergeCell ref="H199:I199"/>
    <mergeCell ref="B196:F196"/>
    <mergeCell ref="H196:I196"/>
    <mergeCell ref="K193:M193"/>
    <mergeCell ref="I167:M167"/>
    <mergeCell ref="R167:W167"/>
    <mergeCell ref="B172:F172"/>
    <mergeCell ref="N172:O172"/>
    <mergeCell ref="C177:V177"/>
    <mergeCell ref="C178:V178"/>
    <mergeCell ref="C179:V179"/>
    <mergeCell ref="C180:V180"/>
    <mergeCell ref="B170:F170"/>
    <mergeCell ref="N170:O170"/>
    <mergeCell ref="B171:F171"/>
    <mergeCell ref="N171:O171"/>
    <mergeCell ref="P173:Q173"/>
    <mergeCell ref="I170:K170"/>
    <mergeCell ref="I171:K171"/>
    <mergeCell ref="I172:K172"/>
    <mergeCell ref="L170:M170"/>
    <mergeCell ref="L171:M171"/>
    <mergeCell ref="L172:M172"/>
    <mergeCell ref="R170:S170"/>
    <mergeCell ref="R171:S171"/>
    <mergeCell ref="T170:W170"/>
    <mergeCell ref="T171:W171"/>
    <mergeCell ref="R172:S172"/>
    <mergeCell ref="T172:W172"/>
    <mergeCell ref="R173:W173"/>
    <mergeCell ref="F163:H163"/>
    <mergeCell ref="J163:P163"/>
    <mergeCell ref="Q163:R163"/>
    <mergeCell ref="S163:T163"/>
    <mergeCell ref="V163:W163"/>
    <mergeCell ref="F160:H160"/>
    <mergeCell ref="J160:P160"/>
    <mergeCell ref="Q160:R160"/>
    <mergeCell ref="S160:T160"/>
    <mergeCell ref="V160:W160"/>
    <mergeCell ref="F161:H161"/>
    <mergeCell ref="J161:P161"/>
    <mergeCell ref="Q161:R161"/>
    <mergeCell ref="S161:T161"/>
    <mergeCell ref="V161:W161"/>
    <mergeCell ref="B169:F169"/>
    <mergeCell ref="N169:O169"/>
    <mergeCell ref="B164:O164"/>
    <mergeCell ref="S164:T164"/>
    <mergeCell ref="V164:W164"/>
    <mergeCell ref="B167:F168"/>
    <mergeCell ref="G167:H167"/>
    <mergeCell ref="N167:O168"/>
    <mergeCell ref="P167:Q167"/>
    <mergeCell ref="R168:S168"/>
    <mergeCell ref="I168:K168"/>
    <mergeCell ref="L168:M168"/>
    <mergeCell ref="I169:K169"/>
    <mergeCell ref="L169:M169"/>
    <mergeCell ref="T168:W168"/>
    <mergeCell ref="R169:S169"/>
    <mergeCell ref="T169:W169"/>
    <mergeCell ref="F159:H159"/>
    <mergeCell ref="J159:P159"/>
    <mergeCell ref="Q159:R159"/>
    <mergeCell ref="S159:T159"/>
    <mergeCell ref="V159:W159"/>
    <mergeCell ref="F156:H156"/>
    <mergeCell ref="J156:P156"/>
    <mergeCell ref="Q156:R156"/>
    <mergeCell ref="S156:T156"/>
    <mergeCell ref="V156:W156"/>
    <mergeCell ref="F157:H157"/>
    <mergeCell ref="J157:P157"/>
    <mergeCell ref="Q157:R157"/>
    <mergeCell ref="S157:T157"/>
    <mergeCell ref="V157:W157"/>
    <mergeCell ref="F162:H162"/>
    <mergeCell ref="J162:P162"/>
    <mergeCell ref="Q162:R162"/>
    <mergeCell ref="S162:T162"/>
    <mergeCell ref="V162:W162"/>
    <mergeCell ref="F154:H154"/>
    <mergeCell ref="J154:P154"/>
    <mergeCell ref="Q154:R154"/>
    <mergeCell ref="S154:T154"/>
    <mergeCell ref="V154:W154"/>
    <mergeCell ref="F155:H155"/>
    <mergeCell ref="J155:P155"/>
    <mergeCell ref="Q155:R155"/>
    <mergeCell ref="S155:T155"/>
    <mergeCell ref="V155:W155"/>
    <mergeCell ref="F153:H153"/>
    <mergeCell ref="J153:P153"/>
    <mergeCell ref="Q153:R153"/>
    <mergeCell ref="S153:T153"/>
    <mergeCell ref="V153:W153"/>
    <mergeCell ref="F158:H158"/>
    <mergeCell ref="J158:P158"/>
    <mergeCell ref="Q158:R158"/>
    <mergeCell ref="S158:T158"/>
    <mergeCell ref="V158:W158"/>
    <mergeCell ref="F151:H151"/>
    <mergeCell ref="J151:P151"/>
    <mergeCell ref="Q151:R151"/>
    <mergeCell ref="S151:T151"/>
    <mergeCell ref="V151:W151"/>
    <mergeCell ref="F148:H148"/>
    <mergeCell ref="J148:P148"/>
    <mergeCell ref="Q148:R148"/>
    <mergeCell ref="S148:T148"/>
    <mergeCell ref="V148:W148"/>
    <mergeCell ref="F149:H149"/>
    <mergeCell ref="J149:P149"/>
    <mergeCell ref="Q149:R149"/>
    <mergeCell ref="S149:T149"/>
    <mergeCell ref="V149:W149"/>
    <mergeCell ref="F152:H152"/>
    <mergeCell ref="J152:P152"/>
    <mergeCell ref="Q152:R152"/>
    <mergeCell ref="S152:T152"/>
    <mergeCell ref="V152:W152"/>
    <mergeCell ref="F147:H147"/>
    <mergeCell ref="J147:P147"/>
    <mergeCell ref="Q147:R147"/>
    <mergeCell ref="S147:T147"/>
    <mergeCell ref="V147:W147"/>
    <mergeCell ref="F145:H145"/>
    <mergeCell ref="J145:P145"/>
    <mergeCell ref="Q145:R145"/>
    <mergeCell ref="S145:T145"/>
    <mergeCell ref="V145:W145"/>
    <mergeCell ref="F146:H146"/>
    <mergeCell ref="J146:P146"/>
    <mergeCell ref="Q146:R146"/>
    <mergeCell ref="S146:T146"/>
    <mergeCell ref="V146:W146"/>
    <mergeCell ref="F150:H150"/>
    <mergeCell ref="J150:P150"/>
    <mergeCell ref="Q150:R150"/>
    <mergeCell ref="S150:T150"/>
    <mergeCell ref="V150:W150"/>
    <mergeCell ref="F143:H143"/>
    <mergeCell ref="J143:P143"/>
    <mergeCell ref="Q143:R143"/>
    <mergeCell ref="S143:T143"/>
    <mergeCell ref="V143:W143"/>
    <mergeCell ref="F144:H144"/>
    <mergeCell ref="J144:P144"/>
    <mergeCell ref="Q144:R144"/>
    <mergeCell ref="S144:T144"/>
    <mergeCell ref="V144:W144"/>
    <mergeCell ref="F141:H141"/>
    <mergeCell ref="J141:P141"/>
    <mergeCell ref="Q141:R141"/>
    <mergeCell ref="S141:T141"/>
    <mergeCell ref="V141:W141"/>
    <mergeCell ref="F142:H142"/>
    <mergeCell ref="J142:P142"/>
    <mergeCell ref="Q142:R142"/>
    <mergeCell ref="S142:T142"/>
    <mergeCell ref="V142:W142"/>
    <mergeCell ref="F139:H139"/>
    <mergeCell ref="J139:P139"/>
    <mergeCell ref="Q139:R139"/>
    <mergeCell ref="S139:T139"/>
    <mergeCell ref="V139:W139"/>
    <mergeCell ref="F140:H140"/>
    <mergeCell ref="J140:P140"/>
    <mergeCell ref="Q140:R140"/>
    <mergeCell ref="S140:T140"/>
    <mergeCell ref="V140:W140"/>
    <mergeCell ref="F137:H137"/>
    <mergeCell ref="J137:P137"/>
    <mergeCell ref="Q137:R137"/>
    <mergeCell ref="S137:T137"/>
    <mergeCell ref="V137:W137"/>
    <mergeCell ref="F138:H138"/>
    <mergeCell ref="J138:P138"/>
    <mergeCell ref="Q138:R138"/>
    <mergeCell ref="S138:T138"/>
    <mergeCell ref="V138:W138"/>
    <mergeCell ref="F130:H130"/>
    <mergeCell ref="J130:P130"/>
    <mergeCell ref="Q130:R130"/>
    <mergeCell ref="S130:T130"/>
    <mergeCell ref="V130:W130"/>
    <mergeCell ref="F135:H135"/>
    <mergeCell ref="J135:P135"/>
    <mergeCell ref="Q135:R135"/>
    <mergeCell ref="S135:T135"/>
    <mergeCell ref="V135:W135"/>
    <mergeCell ref="F136:H136"/>
    <mergeCell ref="J136:P136"/>
    <mergeCell ref="Q136:R136"/>
    <mergeCell ref="S136:T136"/>
    <mergeCell ref="V136:W136"/>
    <mergeCell ref="F133:H133"/>
    <mergeCell ref="J133:P133"/>
    <mergeCell ref="Q133:R133"/>
    <mergeCell ref="S133:T133"/>
    <mergeCell ref="V133:W133"/>
    <mergeCell ref="F134:H134"/>
    <mergeCell ref="J134:P134"/>
    <mergeCell ref="Q134:R134"/>
    <mergeCell ref="S134:T134"/>
    <mergeCell ref="V134:W134"/>
    <mergeCell ref="F124:H124"/>
    <mergeCell ref="J124:P124"/>
    <mergeCell ref="Q124:R124"/>
    <mergeCell ref="S124:T124"/>
    <mergeCell ref="V124:W124"/>
    <mergeCell ref="F125:H125"/>
    <mergeCell ref="J125:P125"/>
    <mergeCell ref="Q125:R125"/>
    <mergeCell ref="S125:T125"/>
    <mergeCell ref="V125:W125"/>
    <mergeCell ref="F122:H122"/>
    <mergeCell ref="J122:P122"/>
    <mergeCell ref="Q122:R122"/>
    <mergeCell ref="S122:T122"/>
    <mergeCell ref="V122:W122"/>
    <mergeCell ref="F123:H123"/>
    <mergeCell ref="J123:P123"/>
    <mergeCell ref="Q123:R123"/>
    <mergeCell ref="S123:T123"/>
    <mergeCell ref="V123:W123"/>
    <mergeCell ref="F120:H120"/>
    <mergeCell ref="J120:P120"/>
    <mergeCell ref="Q120:R120"/>
    <mergeCell ref="S120:T120"/>
    <mergeCell ref="V120:W120"/>
    <mergeCell ref="F121:H121"/>
    <mergeCell ref="J121:P121"/>
    <mergeCell ref="Q121:R121"/>
    <mergeCell ref="S121:T121"/>
    <mergeCell ref="V121:W121"/>
    <mergeCell ref="F118:H118"/>
    <mergeCell ref="J118:P118"/>
    <mergeCell ref="Q118:R118"/>
    <mergeCell ref="S118:T118"/>
    <mergeCell ref="V118:W118"/>
    <mergeCell ref="F119:H119"/>
    <mergeCell ref="J119:P119"/>
    <mergeCell ref="Q119:R119"/>
    <mergeCell ref="S119:T119"/>
    <mergeCell ref="V119:W119"/>
    <mergeCell ref="F116:H116"/>
    <mergeCell ref="J116:P116"/>
    <mergeCell ref="Q116:R116"/>
    <mergeCell ref="S116:T116"/>
    <mergeCell ref="V116:W116"/>
    <mergeCell ref="F117:H117"/>
    <mergeCell ref="J117:P117"/>
    <mergeCell ref="Q117:R117"/>
    <mergeCell ref="S117:T117"/>
    <mergeCell ref="V117:W117"/>
    <mergeCell ref="F114:H114"/>
    <mergeCell ref="J114:P114"/>
    <mergeCell ref="Q114:R114"/>
    <mergeCell ref="S114:T114"/>
    <mergeCell ref="V114:W114"/>
    <mergeCell ref="F115:H115"/>
    <mergeCell ref="J115:P115"/>
    <mergeCell ref="Q115:R115"/>
    <mergeCell ref="S115:T115"/>
    <mergeCell ref="V115:W115"/>
    <mergeCell ref="F112:H112"/>
    <mergeCell ref="J112:P112"/>
    <mergeCell ref="Q112:R112"/>
    <mergeCell ref="S112:T112"/>
    <mergeCell ref="V112:W112"/>
    <mergeCell ref="F113:H113"/>
    <mergeCell ref="J113:P113"/>
    <mergeCell ref="Q113:R113"/>
    <mergeCell ref="S113:T113"/>
    <mergeCell ref="V113:W113"/>
    <mergeCell ref="F110:H110"/>
    <mergeCell ref="J110:P110"/>
    <mergeCell ref="Q110:R110"/>
    <mergeCell ref="S110:T110"/>
    <mergeCell ref="V110:W110"/>
    <mergeCell ref="F111:H111"/>
    <mergeCell ref="J111:P111"/>
    <mergeCell ref="Q111:R111"/>
    <mergeCell ref="S111:T111"/>
    <mergeCell ref="V111:W111"/>
    <mergeCell ref="F108:H108"/>
    <mergeCell ref="J108:P108"/>
    <mergeCell ref="Q108:R108"/>
    <mergeCell ref="S108:T108"/>
    <mergeCell ref="V108:W108"/>
    <mergeCell ref="F109:H109"/>
    <mergeCell ref="J109:P109"/>
    <mergeCell ref="Q109:R109"/>
    <mergeCell ref="S109:T109"/>
    <mergeCell ref="V109:W109"/>
    <mergeCell ref="F106:H106"/>
    <mergeCell ref="J106:P106"/>
    <mergeCell ref="Q106:R106"/>
    <mergeCell ref="S106:T106"/>
    <mergeCell ref="V106:W106"/>
    <mergeCell ref="F107:H107"/>
    <mergeCell ref="J107:P107"/>
    <mergeCell ref="Q107:R107"/>
    <mergeCell ref="S107:T107"/>
    <mergeCell ref="V107:W107"/>
    <mergeCell ref="F104:H104"/>
    <mergeCell ref="J104:P104"/>
    <mergeCell ref="Q104:R104"/>
    <mergeCell ref="S104:T104"/>
    <mergeCell ref="V104:W104"/>
    <mergeCell ref="F105:H105"/>
    <mergeCell ref="J105:P105"/>
    <mergeCell ref="Q105:R105"/>
    <mergeCell ref="S105:T105"/>
    <mergeCell ref="V105:W105"/>
    <mergeCell ref="F102:H102"/>
    <mergeCell ref="J102:P102"/>
    <mergeCell ref="Q102:R102"/>
    <mergeCell ref="S102:T102"/>
    <mergeCell ref="V102:W102"/>
    <mergeCell ref="F103:H103"/>
    <mergeCell ref="J103:P103"/>
    <mergeCell ref="Q103:R103"/>
    <mergeCell ref="S103:T103"/>
    <mergeCell ref="V103:W103"/>
    <mergeCell ref="F100:H100"/>
    <mergeCell ref="J100:P100"/>
    <mergeCell ref="Q100:R100"/>
    <mergeCell ref="S100:T100"/>
    <mergeCell ref="V100:W100"/>
    <mergeCell ref="F101:H101"/>
    <mergeCell ref="J101:P101"/>
    <mergeCell ref="Q101:R101"/>
    <mergeCell ref="S101:T101"/>
    <mergeCell ref="V101:W101"/>
    <mergeCell ref="F98:H98"/>
    <mergeCell ref="J98:P98"/>
    <mergeCell ref="Q98:R98"/>
    <mergeCell ref="S98:T98"/>
    <mergeCell ref="V98:W98"/>
    <mergeCell ref="F99:H99"/>
    <mergeCell ref="J99:P99"/>
    <mergeCell ref="Q99:R99"/>
    <mergeCell ref="S99:T99"/>
    <mergeCell ref="V99:W99"/>
    <mergeCell ref="F96:H96"/>
    <mergeCell ref="J96:P96"/>
    <mergeCell ref="Q96:R96"/>
    <mergeCell ref="S96:T96"/>
    <mergeCell ref="V96:W96"/>
    <mergeCell ref="F97:H97"/>
    <mergeCell ref="J97:P97"/>
    <mergeCell ref="Q97:R97"/>
    <mergeCell ref="S97:T97"/>
    <mergeCell ref="V97:W97"/>
    <mergeCell ref="F94:H94"/>
    <mergeCell ref="J94:P94"/>
    <mergeCell ref="Q94:R94"/>
    <mergeCell ref="S94:T94"/>
    <mergeCell ref="V94:W94"/>
    <mergeCell ref="F95:H95"/>
    <mergeCell ref="J95:P95"/>
    <mergeCell ref="Q95:R95"/>
    <mergeCell ref="S95:T95"/>
    <mergeCell ref="V95:W95"/>
    <mergeCell ref="F92:H92"/>
    <mergeCell ref="J92:P92"/>
    <mergeCell ref="Q92:R92"/>
    <mergeCell ref="S92:T92"/>
    <mergeCell ref="V92:W92"/>
    <mergeCell ref="F93:H93"/>
    <mergeCell ref="J93:P93"/>
    <mergeCell ref="Q93:R93"/>
    <mergeCell ref="S93:T93"/>
    <mergeCell ref="V93:W93"/>
    <mergeCell ref="F90:H90"/>
    <mergeCell ref="J90:P90"/>
    <mergeCell ref="Q90:R90"/>
    <mergeCell ref="S90:T90"/>
    <mergeCell ref="V90:W90"/>
    <mergeCell ref="F91:H91"/>
    <mergeCell ref="J91:P91"/>
    <mergeCell ref="Q91:R91"/>
    <mergeCell ref="S91:T91"/>
    <mergeCell ref="V91:W91"/>
    <mergeCell ref="F88:H88"/>
    <mergeCell ref="J88:P88"/>
    <mergeCell ref="Q88:R88"/>
    <mergeCell ref="S88:T88"/>
    <mergeCell ref="V88:W88"/>
    <mergeCell ref="F89:H89"/>
    <mergeCell ref="J89:P89"/>
    <mergeCell ref="Q89:R89"/>
    <mergeCell ref="S89:T89"/>
    <mergeCell ref="V89:W89"/>
    <mergeCell ref="F86:H86"/>
    <mergeCell ref="J86:P86"/>
    <mergeCell ref="Q86:R86"/>
    <mergeCell ref="S86:T86"/>
    <mergeCell ref="V86:W86"/>
    <mergeCell ref="F87:H87"/>
    <mergeCell ref="J87:P87"/>
    <mergeCell ref="Q87:R87"/>
    <mergeCell ref="S87:T87"/>
    <mergeCell ref="V87:W87"/>
    <mergeCell ref="F84:H84"/>
    <mergeCell ref="J84:P84"/>
    <mergeCell ref="Q84:R84"/>
    <mergeCell ref="S84:T84"/>
    <mergeCell ref="V84:W84"/>
    <mergeCell ref="F85:H85"/>
    <mergeCell ref="J85:P85"/>
    <mergeCell ref="Q85:R85"/>
    <mergeCell ref="S85:T85"/>
    <mergeCell ref="V85:W85"/>
    <mergeCell ref="F82:H82"/>
    <mergeCell ref="J82:P82"/>
    <mergeCell ref="Q82:R82"/>
    <mergeCell ref="S82:T82"/>
    <mergeCell ref="V82:W82"/>
    <mergeCell ref="F83:H83"/>
    <mergeCell ref="J83:P83"/>
    <mergeCell ref="Q83:R83"/>
    <mergeCell ref="S83:T83"/>
    <mergeCell ref="V83:W83"/>
    <mergeCell ref="F80:H80"/>
    <mergeCell ref="J80:P80"/>
    <mergeCell ref="Q80:R80"/>
    <mergeCell ref="S80:T80"/>
    <mergeCell ref="V80:W80"/>
    <mergeCell ref="F81:H81"/>
    <mergeCell ref="J81:P81"/>
    <mergeCell ref="Q81:R81"/>
    <mergeCell ref="S81:T81"/>
    <mergeCell ref="V81:W81"/>
    <mergeCell ref="F78:H78"/>
    <mergeCell ref="J78:P78"/>
    <mergeCell ref="Q78:R78"/>
    <mergeCell ref="S78:T78"/>
    <mergeCell ref="V78:W78"/>
    <mergeCell ref="F79:H79"/>
    <mergeCell ref="J79:P79"/>
    <mergeCell ref="Q79:R79"/>
    <mergeCell ref="S79:T79"/>
    <mergeCell ref="V79:W79"/>
    <mergeCell ref="F76:H76"/>
    <mergeCell ref="J76:P76"/>
    <mergeCell ref="Q76:R76"/>
    <mergeCell ref="S76:T76"/>
    <mergeCell ref="V76:W76"/>
    <mergeCell ref="F77:H77"/>
    <mergeCell ref="J77:P77"/>
    <mergeCell ref="Q77:R77"/>
    <mergeCell ref="S77:T77"/>
    <mergeCell ref="V77:W77"/>
    <mergeCell ref="F74:H74"/>
    <mergeCell ref="J74:P74"/>
    <mergeCell ref="Q74:R74"/>
    <mergeCell ref="S74:T74"/>
    <mergeCell ref="V74:W74"/>
    <mergeCell ref="F75:H75"/>
    <mergeCell ref="J75:P75"/>
    <mergeCell ref="Q75:R75"/>
    <mergeCell ref="S75:T75"/>
    <mergeCell ref="V75:W75"/>
    <mergeCell ref="F72:H72"/>
    <mergeCell ref="J72:P72"/>
    <mergeCell ref="Q72:R72"/>
    <mergeCell ref="S72:T72"/>
    <mergeCell ref="V72:W72"/>
    <mergeCell ref="F73:H73"/>
    <mergeCell ref="J73:P73"/>
    <mergeCell ref="Q73:R73"/>
    <mergeCell ref="S73:T73"/>
    <mergeCell ref="V73:W73"/>
    <mergeCell ref="F70:H70"/>
    <mergeCell ref="J70:P70"/>
    <mergeCell ref="Q70:R70"/>
    <mergeCell ref="S70:T70"/>
    <mergeCell ref="V70:W70"/>
    <mergeCell ref="F71:H71"/>
    <mergeCell ref="J71:P71"/>
    <mergeCell ref="Q71:R71"/>
    <mergeCell ref="S71:T71"/>
    <mergeCell ref="V71:W71"/>
    <mergeCell ref="F68:H68"/>
    <mergeCell ref="J68:P68"/>
    <mergeCell ref="Q68:R68"/>
    <mergeCell ref="S68:T68"/>
    <mergeCell ref="V68:W68"/>
    <mergeCell ref="F69:H69"/>
    <mergeCell ref="J69:P69"/>
    <mergeCell ref="Q69:R69"/>
    <mergeCell ref="S69:T69"/>
    <mergeCell ref="V69:W69"/>
    <mergeCell ref="F66:H66"/>
    <mergeCell ref="J66:P66"/>
    <mergeCell ref="Q66:R66"/>
    <mergeCell ref="S66:T66"/>
    <mergeCell ref="V66:W66"/>
    <mergeCell ref="F67:H67"/>
    <mergeCell ref="J67:P67"/>
    <mergeCell ref="Q67:R67"/>
    <mergeCell ref="S67:T67"/>
    <mergeCell ref="V67:W67"/>
    <mergeCell ref="F64:H64"/>
    <mergeCell ref="J64:P64"/>
    <mergeCell ref="Q64:R64"/>
    <mergeCell ref="S64:T64"/>
    <mergeCell ref="V64:W64"/>
    <mergeCell ref="F65:H65"/>
    <mergeCell ref="J65:P65"/>
    <mergeCell ref="Q65:R65"/>
    <mergeCell ref="S65:T65"/>
    <mergeCell ref="V65:W65"/>
    <mergeCell ref="F62:H62"/>
    <mergeCell ref="J62:P62"/>
    <mergeCell ref="Q62:R62"/>
    <mergeCell ref="S62:T62"/>
    <mergeCell ref="V62:W62"/>
    <mergeCell ref="F63:H63"/>
    <mergeCell ref="J63:P63"/>
    <mergeCell ref="Q63:R63"/>
    <mergeCell ref="S63:T63"/>
    <mergeCell ref="V63:W63"/>
    <mergeCell ref="F60:H60"/>
    <mergeCell ref="J60:P60"/>
    <mergeCell ref="Q60:R60"/>
    <mergeCell ref="S60:T60"/>
    <mergeCell ref="V60:W60"/>
    <mergeCell ref="F61:H61"/>
    <mergeCell ref="J61:P61"/>
    <mergeCell ref="Q61:R61"/>
    <mergeCell ref="S61:T61"/>
    <mergeCell ref="V61:W61"/>
    <mergeCell ref="F58:H58"/>
    <mergeCell ref="J58:P58"/>
    <mergeCell ref="Q58:R58"/>
    <mergeCell ref="S58:T58"/>
    <mergeCell ref="V58:W58"/>
    <mergeCell ref="F59:H59"/>
    <mergeCell ref="J59:P59"/>
    <mergeCell ref="Q59:R59"/>
    <mergeCell ref="S59:T59"/>
    <mergeCell ref="V59:W59"/>
    <mergeCell ref="F56:H56"/>
    <mergeCell ref="J56:P56"/>
    <mergeCell ref="Q56:R56"/>
    <mergeCell ref="S56:T56"/>
    <mergeCell ref="V56:W56"/>
    <mergeCell ref="F57:H57"/>
    <mergeCell ref="J57:P57"/>
    <mergeCell ref="Q57:R57"/>
    <mergeCell ref="S57:T57"/>
    <mergeCell ref="V57:W57"/>
    <mergeCell ref="F54:H54"/>
    <mergeCell ref="J54:P54"/>
    <mergeCell ref="Q54:R54"/>
    <mergeCell ref="S54:T54"/>
    <mergeCell ref="V54:W54"/>
    <mergeCell ref="F55:H55"/>
    <mergeCell ref="J55:P55"/>
    <mergeCell ref="Q55:R55"/>
    <mergeCell ref="S55:T55"/>
    <mergeCell ref="V55:W55"/>
    <mergeCell ref="F52:H52"/>
    <mergeCell ref="J52:P52"/>
    <mergeCell ref="Q52:R52"/>
    <mergeCell ref="S52:T52"/>
    <mergeCell ref="V52:W52"/>
    <mergeCell ref="F53:H53"/>
    <mergeCell ref="J53:P53"/>
    <mergeCell ref="Q53:R53"/>
    <mergeCell ref="S53:T53"/>
    <mergeCell ref="V53:W53"/>
    <mergeCell ref="F50:H50"/>
    <mergeCell ref="J50:P50"/>
    <mergeCell ref="Q50:R50"/>
    <mergeCell ref="S50:T50"/>
    <mergeCell ref="V50:W50"/>
    <mergeCell ref="F51:H51"/>
    <mergeCell ref="J51:P51"/>
    <mergeCell ref="Q51:R51"/>
    <mergeCell ref="S51:T51"/>
    <mergeCell ref="V51:W51"/>
    <mergeCell ref="F48:H48"/>
    <mergeCell ref="J48:P48"/>
    <mergeCell ref="Q48:R48"/>
    <mergeCell ref="S48:T48"/>
    <mergeCell ref="V48:W48"/>
    <mergeCell ref="F49:H49"/>
    <mergeCell ref="J49:P49"/>
    <mergeCell ref="Q49:R49"/>
    <mergeCell ref="S49:T49"/>
    <mergeCell ref="V49:W49"/>
    <mergeCell ref="F46:H46"/>
    <mergeCell ref="J46:P46"/>
    <mergeCell ref="Q46:R46"/>
    <mergeCell ref="S46:T46"/>
    <mergeCell ref="V46:W46"/>
    <mergeCell ref="F47:H47"/>
    <mergeCell ref="J47:P47"/>
    <mergeCell ref="Q47:R47"/>
    <mergeCell ref="S47:T47"/>
    <mergeCell ref="V47:W47"/>
    <mergeCell ref="F44:H44"/>
    <mergeCell ref="J44:P44"/>
    <mergeCell ref="Q44:R44"/>
    <mergeCell ref="S44:T44"/>
    <mergeCell ref="V44:W44"/>
    <mergeCell ref="F45:H45"/>
    <mergeCell ref="J45:P45"/>
    <mergeCell ref="Q45:R45"/>
    <mergeCell ref="S45:T45"/>
    <mergeCell ref="V45:W45"/>
    <mergeCell ref="F42:H42"/>
    <mergeCell ref="J42:P42"/>
    <mergeCell ref="Q42:R42"/>
    <mergeCell ref="S42:T42"/>
    <mergeCell ref="V42:W42"/>
    <mergeCell ref="F43:H43"/>
    <mergeCell ref="J43:P43"/>
    <mergeCell ref="Q43:R43"/>
    <mergeCell ref="S43:T43"/>
    <mergeCell ref="V43:W43"/>
    <mergeCell ref="F40:H40"/>
    <mergeCell ref="J40:P40"/>
    <mergeCell ref="Q40:R40"/>
    <mergeCell ref="S40:T40"/>
    <mergeCell ref="V40:W40"/>
    <mergeCell ref="F41:H41"/>
    <mergeCell ref="J41:P41"/>
    <mergeCell ref="Q41:R41"/>
    <mergeCell ref="S41:T41"/>
    <mergeCell ref="V41:W41"/>
    <mergeCell ref="F38:H38"/>
    <mergeCell ref="J38:P38"/>
    <mergeCell ref="Q38:R38"/>
    <mergeCell ref="S38:T38"/>
    <mergeCell ref="V38:W38"/>
    <mergeCell ref="F39:H39"/>
    <mergeCell ref="J39:P39"/>
    <mergeCell ref="Q39:R39"/>
    <mergeCell ref="S39:T39"/>
    <mergeCell ref="V39:W39"/>
    <mergeCell ref="F36:H36"/>
    <mergeCell ref="J36:P36"/>
    <mergeCell ref="Q36:R36"/>
    <mergeCell ref="S36:T36"/>
    <mergeCell ref="V36:W36"/>
    <mergeCell ref="F37:H37"/>
    <mergeCell ref="J37:P37"/>
    <mergeCell ref="Q37:R37"/>
    <mergeCell ref="S37:T37"/>
    <mergeCell ref="V37:W37"/>
    <mergeCell ref="F34:H34"/>
    <mergeCell ref="J34:P34"/>
    <mergeCell ref="Q34:R34"/>
    <mergeCell ref="S34:T34"/>
    <mergeCell ref="V34:W34"/>
    <mergeCell ref="F35:H35"/>
    <mergeCell ref="J35:P35"/>
    <mergeCell ref="Q35:R35"/>
    <mergeCell ref="S35:T35"/>
    <mergeCell ref="V35:W35"/>
    <mergeCell ref="F32:H32"/>
    <mergeCell ref="J32:P32"/>
    <mergeCell ref="Q32:R32"/>
    <mergeCell ref="S32:T32"/>
    <mergeCell ref="V32:W32"/>
    <mergeCell ref="F33:H33"/>
    <mergeCell ref="J33:P33"/>
    <mergeCell ref="Q33:R33"/>
    <mergeCell ref="S33:T33"/>
    <mergeCell ref="V33:W33"/>
    <mergeCell ref="F30:H30"/>
    <mergeCell ref="J30:P30"/>
    <mergeCell ref="Q30:R30"/>
    <mergeCell ref="S30:T30"/>
    <mergeCell ref="V30:W30"/>
    <mergeCell ref="F31:H31"/>
    <mergeCell ref="J31:P31"/>
    <mergeCell ref="Q31:R31"/>
    <mergeCell ref="S31:T31"/>
    <mergeCell ref="V31:W31"/>
    <mergeCell ref="F28:H28"/>
    <mergeCell ref="J28:P28"/>
    <mergeCell ref="Q28:R28"/>
    <mergeCell ref="S28:T28"/>
    <mergeCell ref="V28:W28"/>
    <mergeCell ref="F29:H29"/>
    <mergeCell ref="J29:P29"/>
    <mergeCell ref="Q29:R29"/>
    <mergeCell ref="S29:T29"/>
    <mergeCell ref="V29:W29"/>
    <mergeCell ref="F26:H26"/>
    <mergeCell ref="J26:P26"/>
    <mergeCell ref="Q26:R26"/>
    <mergeCell ref="S26:T26"/>
    <mergeCell ref="V26:W26"/>
    <mergeCell ref="F27:H27"/>
    <mergeCell ref="J27:P27"/>
    <mergeCell ref="Q27:R27"/>
    <mergeCell ref="S27:T27"/>
    <mergeCell ref="V27:W27"/>
    <mergeCell ref="F24:H24"/>
    <mergeCell ref="J24:P24"/>
    <mergeCell ref="Q24:R24"/>
    <mergeCell ref="S24:T24"/>
    <mergeCell ref="V24:W24"/>
    <mergeCell ref="F25:H25"/>
    <mergeCell ref="J25:P25"/>
    <mergeCell ref="Q25:R25"/>
    <mergeCell ref="S25:T25"/>
    <mergeCell ref="V25:W25"/>
    <mergeCell ref="F22:H22"/>
    <mergeCell ref="J22:P22"/>
    <mergeCell ref="Q22:R22"/>
    <mergeCell ref="S22:T22"/>
    <mergeCell ref="V22:W22"/>
    <mergeCell ref="F23:H23"/>
    <mergeCell ref="J23:P23"/>
    <mergeCell ref="Q23:R23"/>
    <mergeCell ref="S23:T23"/>
    <mergeCell ref="V23:W23"/>
    <mergeCell ref="J19:P19"/>
    <mergeCell ref="O10:S10"/>
    <mergeCell ref="B3:W3"/>
    <mergeCell ref="B4:W4"/>
    <mergeCell ref="O6:S6"/>
    <mergeCell ref="O7:S7"/>
    <mergeCell ref="O8:S8"/>
    <mergeCell ref="O9:S9"/>
    <mergeCell ref="F16:H16"/>
    <mergeCell ref="J16:P16"/>
    <mergeCell ref="Q16:R16"/>
    <mergeCell ref="S16:T16"/>
    <mergeCell ref="V16:W16"/>
    <mergeCell ref="S15:T15"/>
    <mergeCell ref="B14:B15"/>
    <mergeCell ref="C14:C15"/>
    <mergeCell ref="D14:D15"/>
    <mergeCell ref="E14:E15"/>
    <mergeCell ref="Y191:AD191"/>
    <mergeCell ref="F128:H128"/>
    <mergeCell ref="J128:P128"/>
    <mergeCell ref="Q128:R128"/>
    <mergeCell ref="S128:T128"/>
    <mergeCell ref="V128:W128"/>
    <mergeCell ref="AB128:AD128"/>
    <mergeCell ref="F127:H127"/>
    <mergeCell ref="J127:P127"/>
    <mergeCell ref="Q127:R127"/>
    <mergeCell ref="S127:T127"/>
    <mergeCell ref="V127:W127"/>
    <mergeCell ref="AB127:AD127"/>
    <mergeCell ref="F126:H126"/>
    <mergeCell ref="J126:P126"/>
    <mergeCell ref="Q126:R126"/>
    <mergeCell ref="S126:T126"/>
    <mergeCell ref="F131:H131"/>
    <mergeCell ref="J131:P131"/>
    <mergeCell ref="Q131:R131"/>
    <mergeCell ref="S131:T131"/>
    <mergeCell ref="V131:W131"/>
    <mergeCell ref="F132:H132"/>
    <mergeCell ref="J132:P132"/>
    <mergeCell ref="Q132:R132"/>
    <mergeCell ref="S132:T132"/>
    <mergeCell ref="V132:W132"/>
    <mergeCell ref="F129:H129"/>
    <mergeCell ref="J129:P129"/>
    <mergeCell ref="Q129:R129"/>
    <mergeCell ref="S129:T129"/>
    <mergeCell ref="V129:W129"/>
    <mergeCell ref="V126:W126"/>
    <mergeCell ref="AB126:AD126"/>
    <mergeCell ref="AF126:AL126"/>
    <mergeCell ref="F14:H15"/>
    <mergeCell ref="I14:P15"/>
    <mergeCell ref="Q14:R15"/>
    <mergeCell ref="S14:U14"/>
    <mergeCell ref="V14:W15"/>
    <mergeCell ref="F17:H17"/>
    <mergeCell ref="J17:P17"/>
    <mergeCell ref="Q17:R17"/>
    <mergeCell ref="S17:T17"/>
    <mergeCell ref="V17:W17"/>
    <mergeCell ref="F18:H18"/>
    <mergeCell ref="J18:P18"/>
    <mergeCell ref="Q18:R18"/>
    <mergeCell ref="S18:T18"/>
    <mergeCell ref="V18:W18"/>
    <mergeCell ref="Q19:R19"/>
    <mergeCell ref="S19:T19"/>
    <mergeCell ref="V19:W19"/>
    <mergeCell ref="F20:H20"/>
    <mergeCell ref="J20:P20"/>
    <mergeCell ref="Q20:R20"/>
    <mergeCell ref="S20:T20"/>
    <mergeCell ref="V20:W20"/>
    <mergeCell ref="F21:H21"/>
    <mergeCell ref="J21:P21"/>
    <mergeCell ref="Q21:R21"/>
    <mergeCell ref="S21:T21"/>
    <mergeCell ref="V21:W21"/>
    <mergeCell ref="F19:H19"/>
  </mergeCells>
  <phoneticPr fontId="1"/>
  <conditionalFormatting sqref="J207">
    <cfRule type="expression" dxfId="13" priority="31" stopIfTrue="1">
      <formula>$P$173&lt;150</formula>
    </cfRule>
    <cfRule type="expression" dxfId="12" priority="32" stopIfTrue="1">
      <formula>$P$173&gt;=150</formula>
    </cfRule>
  </conditionalFormatting>
  <conditionalFormatting sqref="J208">
    <cfRule type="expression" dxfId="11" priority="33" stopIfTrue="1">
      <formula>$R$173&lt;150</formula>
    </cfRule>
    <cfRule type="expression" dxfId="10" priority="34" stopIfTrue="1">
      <formula>$R$173&gt;=150</formula>
    </cfRule>
  </conditionalFormatting>
  <conditionalFormatting sqref="P172">
    <cfRule type="cellIs" priority="13" operator="between">
      <formula>0.1</formula>
      <formula>37.9</formula>
    </cfRule>
    <cfRule type="cellIs" dxfId="9" priority="25" stopIfTrue="1" operator="lessThan">
      <formula>38</formula>
    </cfRule>
  </conditionalFormatting>
  <conditionalFormatting sqref="P173:Q173">
    <cfRule type="cellIs" dxfId="8" priority="16" operator="lessThan">
      <formula>120</formula>
    </cfRule>
  </conditionalFormatting>
  <conditionalFormatting sqref="R173:W173">
    <cfRule type="cellIs" dxfId="7" priority="10" operator="lessThan">
      <formula>120</formula>
    </cfRule>
  </conditionalFormatting>
  <conditionalFormatting sqref="G169">
    <cfRule type="cellIs" dxfId="6" priority="9" operator="lessThan">
      <formula>8</formula>
    </cfRule>
  </conditionalFormatting>
  <conditionalFormatting sqref="P169">
    <cfRule type="cellIs" dxfId="5" priority="8" operator="lessThan">
      <formula>3</formula>
    </cfRule>
  </conditionalFormatting>
  <conditionalFormatting sqref="G170">
    <cfRule type="cellIs" dxfId="4" priority="5" operator="lessThan">
      <formula>4</formula>
    </cfRule>
  </conditionalFormatting>
  <conditionalFormatting sqref="G171">
    <cfRule type="cellIs" dxfId="3" priority="4" operator="lessThan">
      <formula>7</formula>
    </cfRule>
  </conditionalFormatting>
  <conditionalFormatting sqref="G172">
    <cfRule type="cellIs" dxfId="2" priority="3" operator="lessThan">
      <formula>6</formula>
    </cfRule>
  </conditionalFormatting>
  <conditionalFormatting sqref="P171">
    <cfRule type="cellIs" dxfId="1" priority="2" operator="lessThan">
      <formula>4</formula>
    </cfRule>
  </conditionalFormatting>
  <conditionalFormatting sqref="P170">
    <cfRule type="cellIs" dxfId="0" priority="1" operator="lessThan">
      <formula>6</formula>
    </cfRule>
  </conditionalFormatting>
  <dataValidations count="4">
    <dataValidation type="list" allowBlank="1" showInputMessage="1" showErrorMessage="1" sqref="F16:H163" xr:uid="{00000000-0002-0000-0100-000000000000}">
      <formula1>$Y$5:$Y$11</formula1>
    </dataValidation>
    <dataValidation type="list" allowBlank="1" showInputMessage="1" showErrorMessage="1" sqref="I16:I163" xr:uid="{00000000-0002-0000-0100-000001000000}">
      <formula1>$Z$5:$Z$6</formula1>
    </dataValidation>
    <dataValidation type="list" errorStyle="information" imeMode="on" allowBlank="1" showInputMessage="1" showErrorMessage="1" errorTitle="入力リスト以外の選択" error="入力リスト以外の指導者を入力しようとしていますが、これでよろしければエンターキーを押して下さい。" sqref="Q16:R163" xr:uid="{00000000-0002-0000-0100-000002000000}">
      <formula1>$AA$6:$AA$13</formula1>
    </dataValidation>
    <dataValidation type="list" allowBlank="1" showInputMessage="1" showErrorMessage="1" sqref="E16:E163" xr:uid="{00000000-0002-0000-0100-000003000000}">
      <formula1>$AB$5:$AB$9</formula1>
    </dataValidation>
  </dataValidations>
  <printOptions horizontalCentered="1" verticalCentered="1"/>
  <pageMargins left="0.78740157480314965" right="0.78740157480314965" top="0.98425196850393704" bottom="0.98425196850393704" header="0.51181102362204722" footer="0.51181102362204722"/>
  <pageSetup paperSize="9" scale="73" orientation="portrait" horizontalDpi="300" verticalDpi="300" r:id="rId1"/>
  <headerFooter alignWithMargins="0"/>
  <rowBreaks count="1" manualBreakCount="1">
    <brk id="134" min="1" max="38" man="1"/>
  </rowBreaks>
  <colBreaks count="1" manualBreakCount="1">
    <brk id="23"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Y152"/>
  <sheetViews>
    <sheetView view="pageBreakPreview" topLeftCell="A21" zoomScale="85" zoomScaleNormal="85" zoomScaleSheetLayoutView="85" workbookViewId="0">
      <selection activeCell="J35" sqref="J35"/>
    </sheetView>
  </sheetViews>
  <sheetFormatPr defaultRowHeight="13.2"/>
  <cols>
    <col min="1" max="2" width="5.6640625" style="98" customWidth="1"/>
    <col min="3" max="6" width="8.88671875" style="98"/>
    <col min="7" max="8" width="5.6640625" style="98" customWidth="1"/>
    <col min="9" max="14" width="8.88671875" style="98"/>
    <col min="15" max="17" width="2.6640625" style="98" customWidth="1"/>
    <col min="18" max="18" width="5.6640625" style="98" customWidth="1"/>
    <col min="19" max="25" width="7.6640625" style="98" customWidth="1"/>
    <col min="26" max="16384" width="8.88671875" style="98"/>
  </cols>
  <sheetData>
    <row r="1" spans="1:25">
      <c r="A1" s="97" t="s">
        <v>421</v>
      </c>
    </row>
    <row r="2" spans="1:25">
      <c r="A2" s="99" t="s">
        <v>100</v>
      </c>
      <c r="B2" s="96"/>
      <c r="C2" s="100"/>
      <c r="D2" s="100"/>
      <c r="E2" s="101"/>
      <c r="F2" s="101"/>
      <c r="G2" s="102" t="s">
        <v>101</v>
      </c>
      <c r="H2" s="101"/>
      <c r="I2" s="101"/>
      <c r="J2" s="101"/>
      <c r="K2" s="101"/>
      <c r="L2" s="121"/>
      <c r="M2" s="121"/>
      <c r="N2" s="121"/>
      <c r="O2" s="121"/>
      <c r="P2" s="121"/>
      <c r="Q2" s="121"/>
      <c r="R2" s="121"/>
      <c r="S2" s="121"/>
      <c r="T2" s="121"/>
      <c r="U2" s="121"/>
      <c r="V2" s="121"/>
      <c r="W2" s="121"/>
      <c r="X2" s="121"/>
      <c r="Y2" s="121"/>
    </row>
    <row r="3" spans="1:25">
      <c r="A3" s="103"/>
      <c r="B3" s="96"/>
      <c r="C3" s="100"/>
      <c r="D3" s="100"/>
      <c r="E3" s="101"/>
      <c r="F3" s="101"/>
      <c r="G3" s="100"/>
      <c r="H3" s="101"/>
      <c r="I3" s="101"/>
      <c r="J3" s="101"/>
      <c r="K3" s="101"/>
      <c r="L3" s="121"/>
      <c r="M3" s="121"/>
      <c r="N3" s="121"/>
      <c r="O3" s="121"/>
      <c r="P3" s="121"/>
      <c r="Q3" s="121"/>
      <c r="R3" s="121"/>
      <c r="S3" s="121"/>
      <c r="T3" s="121"/>
      <c r="U3" s="121"/>
      <c r="V3" s="121"/>
      <c r="W3" s="121"/>
      <c r="X3" s="121"/>
      <c r="Y3" s="121"/>
    </row>
    <row r="4" spans="1:25">
      <c r="A4" s="100" t="s">
        <v>102</v>
      </c>
      <c r="B4" s="96"/>
      <c r="C4" s="100"/>
      <c r="D4" s="100"/>
      <c r="E4" s="101"/>
      <c r="F4" s="101"/>
      <c r="G4" s="100" t="s">
        <v>102</v>
      </c>
      <c r="H4" s="100"/>
      <c r="I4" s="101"/>
      <c r="J4" s="101"/>
      <c r="K4" s="101"/>
      <c r="L4" s="121"/>
      <c r="M4" s="121"/>
      <c r="N4" s="121"/>
      <c r="O4" s="121"/>
      <c r="P4" s="121"/>
      <c r="Q4" s="121"/>
      <c r="R4" s="121"/>
      <c r="S4" s="121"/>
      <c r="T4" s="121"/>
      <c r="U4" s="121"/>
      <c r="V4" s="121"/>
      <c r="W4" s="121"/>
      <c r="X4" s="121"/>
      <c r="Y4" s="121"/>
    </row>
    <row r="5" spans="1:25">
      <c r="A5" s="104" t="s">
        <v>135</v>
      </c>
      <c r="B5" s="96" t="s">
        <v>136</v>
      </c>
      <c r="C5" s="105" t="s">
        <v>137</v>
      </c>
      <c r="D5" s="100"/>
      <c r="E5" s="101"/>
      <c r="F5" s="101"/>
      <c r="G5" s="104" t="s">
        <v>32</v>
      </c>
      <c r="H5" s="106" t="s">
        <v>28</v>
      </c>
      <c r="I5" s="100" t="s">
        <v>103</v>
      </c>
      <c r="J5" s="101"/>
      <c r="K5" s="101"/>
      <c r="L5" s="121"/>
      <c r="M5" s="121"/>
      <c r="N5" s="121"/>
      <c r="O5" s="290" t="s">
        <v>230</v>
      </c>
      <c r="P5" s="290"/>
      <c r="Q5" s="290"/>
      <c r="R5" s="116" t="s">
        <v>231</v>
      </c>
      <c r="S5" s="133" t="s">
        <v>232</v>
      </c>
      <c r="T5" s="133" t="s">
        <v>233</v>
      </c>
      <c r="U5" s="133" t="s">
        <v>233</v>
      </c>
      <c r="V5" s="133" t="s">
        <v>233</v>
      </c>
      <c r="W5" s="133" t="s">
        <v>233</v>
      </c>
      <c r="X5" s="133" t="s">
        <v>233</v>
      </c>
      <c r="Y5" s="213" t="s">
        <v>233</v>
      </c>
    </row>
    <row r="6" spans="1:25">
      <c r="A6" s="104" t="s">
        <v>138</v>
      </c>
      <c r="B6" s="96" t="s">
        <v>139</v>
      </c>
      <c r="C6" s="105" t="s">
        <v>140</v>
      </c>
      <c r="D6" s="100"/>
      <c r="E6" s="101"/>
      <c r="F6" s="101"/>
      <c r="G6" s="104" t="s">
        <v>32</v>
      </c>
      <c r="H6" s="106" t="s">
        <v>139</v>
      </c>
      <c r="I6" s="100" t="s">
        <v>108</v>
      </c>
      <c r="J6" s="101"/>
      <c r="K6" s="101"/>
      <c r="L6" s="121"/>
      <c r="M6" s="121"/>
      <c r="N6" s="121"/>
      <c r="O6" s="290" t="s">
        <v>234</v>
      </c>
      <c r="P6" s="290"/>
      <c r="Q6" s="290"/>
      <c r="R6" s="116" t="s">
        <v>235</v>
      </c>
      <c r="S6" s="133" t="s">
        <v>236</v>
      </c>
      <c r="T6" s="133" t="s">
        <v>236</v>
      </c>
      <c r="U6" s="133" t="s">
        <v>236</v>
      </c>
      <c r="V6" s="133" t="s">
        <v>236</v>
      </c>
      <c r="W6" s="133" t="s">
        <v>236</v>
      </c>
      <c r="X6" s="133" t="s">
        <v>236</v>
      </c>
      <c r="Y6" s="213" t="s">
        <v>236</v>
      </c>
    </row>
    <row r="7" spans="1:25">
      <c r="A7" s="104" t="s">
        <v>141</v>
      </c>
      <c r="B7" s="96" t="s">
        <v>28</v>
      </c>
      <c r="C7" s="105" t="s">
        <v>142</v>
      </c>
      <c r="D7" s="100"/>
      <c r="E7" s="101"/>
      <c r="F7" s="101"/>
      <c r="G7" s="104" t="s">
        <v>32</v>
      </c>
      <c r="H7" s="106" t="s">
        <v>143</v>
      </c>
      <c r="I7" s="100" t="s">
        <v>109</v>
      </c>
      <c r="J7" s="101"/>
      <c r="K7" s="101"/>
      <c r="L7" s="121"/>
      <c r="M7" s="121"/>
      <c r="N7" s="121"/>
      <c r="O7" s="290" t="s">
        <v>237</v>
      </c>
      <c r="P7" s="290"/>
      <c r="Q7" s="290"/>
      <c r="R7" s="116" t="s">
        <v>238</v>
      </c>
      <c r="S7" s="133" t="s">
        <v>239</v>
      </c>
      <c r="T7" s="133" t="s">
        <v>239</v>
      </c>
      <c r="U7" s="133" t="s">
        <v>239</v>
      </c>
      <c r="V7" s="133" t="s">
        <v>239</v>
      </c>
      <c r="W7" s="133" t="s">
        <v>239</v>
      </c>
      <c r="X7" s="133" t="s">
        <v>239</v>
      </c>
      <c r="Y7" s="213" t="s">
        <v>239</v>
      </c>
    </row>
    <row r="8" spans="1:25">
      <c r="A8" s="104" t="s">
        <v>138</v>
      </c>
      <c r="B8" s="96" t="s">
        <v>143</v>
      </c>
      <c r="C8" s="105" t="s">
        <v>110</v>
      </c>
      <c r="D8" s="100"/>
      <c r="E8" s="101"/>
      <c r="F8" s="101"/>
      <c r="G8" s="104" t="s">
        <v>144</v>
      </c>
      <c r="H8" s="106" t="s">
        <v>136</v>
      </c>
      <c r="I8" s="100" t="s">
        <v>111</v>
      </c>
      <c r="J8" s="101"/>
      <c r="K8" s="101"/>
      <c r="L8" s="121"/>
      <c r="M8" s="121"/>
      <c r="N8" s="121"/>
      <c r="O8" s="290" t="s">
        <v>240</v>
      </c>
      <c r="P8" s="290"/>
      <c r="Q8" s="290"/>
      <c r="R8" s="116" t="s">
        <v>238</v>
      </c>
      <c r="S8" s="133" t="s">
        <v>241</v>
      </c>
      <c r="T8" s="133" t="s">
        <v>241</v>
      </c>
      <c r="U8" s="133" t="s">
        <v>241</v>
      </c>
      <c r="V8" s="133" t="s">
        <v>241</v>
      </c>
      <c r="W8" s="133" t="s">
        <v>241</v>
      </c>
      <c r="X8" s="133" t="s">
        <v>241</v>
      </c>
      <c r="Y8" s="213" t="s">
        <v>241</v>
      </c>
    </row>
    <row r="9" spans="1:25">
      <c r="A9" s="104" t="s">
        <v>138</v>
      </c>
      <c r="B9" s="96" t="s">
        <v>143</v>
      </c>
      <c r="C9" s="105" t="s">
        <v>112</v>
      </c>
      <c r="D9" s="100"/>
      <c r="E9" s="101"/>
      <c r="F9" s="101"/>
      <c r="G9" s="104" t="s">
        <v>144</v>
      </c>
      <c r="H9" s="106" t="s">
        <v>143</v>
      </c>
      <c r="I9" s="100" t="s">
        <v>145</v>
      </c>
      <c r="J9" s="101"/>
      <c r="K9" s="101"/>
      <c r="L9" s="121"/>
      <c r="M9" s="121"/>
      <c r="N9" s="121"/>
      <c r="O9" s="290" t="s">
        <v>240</v>
      </c>
      <c r="P9" s="290"/>
      <c r="Q9" s="290"/>
      <c r="R9" s="116" t="s">
        <v>238</v>
      </c>
      <c r="S9" s="133" t="s">
        <v>242</v>
      </c>
      <c r="T9" s="133" t="s">
        <v>242</v>
      </c>
      <c r="U9" s="133" t="s">
        <v>242</v>
      </c>
      <c r="V9" s="133" t="s">
        <v>242</v>
      </c>
      <c r="W9" s="133" t="s">
        <v>242</v>
      </c>
      <c r="X9" s="133" t="s">
        <v>242</v>
      </c>
      <c r="Y9" s="213" t="s">
        <v>242</v>
      </c>
    </row>
    <row r="10" spans="1:25">
      <c r="A10" s="104" t="s">
        <v>134</v>
      </c>
      <c r="B10" s="96" t="s">
        <v>143</v>
      </c>
      <c r="C10" s="105" t="s">
        <v>146</v>
      </c>
      <c r="D10" s="100"/>
      <c r="E10" s="101"/>
      <c r="F10" s="101"/>
      <c r="G10" s="104" t="s">
        <v>32</v>
      </c>
      <c r="H10" s="106" t="s">
        <v>229</v>
      </c>
      <c r="I10" s="100" t="s">
        <v>426</v>
      </c>
      <c r="J10" s="101"/>
      <c r="K10" s="101"/>
      <c r="L10" s="121"/>
      <c r="M10" s="121"/>
      <c r="N10" s="121"/>
      <c r="O10" s="290" t="s">
        <v>240</v>
      </c>
      <c r="P10" s="290"/>
      <c r="Q10" s="290"/>
      <c r="R10" s="116" t="s">
        <v>238</v>
      </c>
      <c r="S10" s="133" t="s">
        <v>243</v>
      </c>
      <c r="T10" s="133" t="s">
        <v>243</v>
      </c>
      <c r="U10" s="133" t="s">
        <v>243</v>
      </c>
      <c r="V10" s="133" t="s">
        <v>243</v>
      </c>
      <c r="W10" s="133" t="s">
        <v>243</v>
      </c>
      <c r="X10" s="133" t="s">
        <v>243</v>
      </c>
      <c r="Y10" s="213" t="s">
        <v>243</v>
      </c>
    </row>
    <row r="11" spans="1:25">
      <c r="A11" s="104" t="s">
        <v>138</v>
      </c>
      <c r="B11" s="96" t="s">
        <v>28</v>
      </c>
      <c r="C11" s="105" t="s">
        <v>147</v>
      </c>
      <c r="D11" s="100"/>
      <c r="E11" s="101"/>
      <c r="F11" s="101"/>
      <c r="G11" s="100"/>
      <c r="H11" s="100"/>
      <c r="I11" s="101"/>
      <c r="J11" s="101"/>
      <c r="K11" s="101"/>
      <c r="L11" s="121"/>
      <c r="M11" s="121"/>
      <c r="N11" s="121"/>
      <c r="O11" s="290" t="s">
        <v>240</v>
      </c>
      <c r="P11" s="290"/>
      <c r="Q11" s="290"/>
      <c r="R11" s="116" t="s">
        <v>238</v>
      </c>
      <c r="S11" s="133" t="s">
        <v>244</v>
      </c>
      <c r="T11" s="133" t="s">
        <v>244</v>
      </c>
      <c r="U11" s="133" t="s">
        <v>244</v>
      </c>
      <c r="V11" s="133" t="s">
        <v>244</v>
      </c>
      <c r="W11" s="133" t="s">
        <v>244</v>
      </c>
      <c r="X11" s="133" t="s">
        <v>244</v>
      </c>
      <c r="Y11" s="213" t="s">
        <v>244</v>
      </c>
    </row>
    <row r="12" spans="1:25">
      <c r="A12" s="104" t="s">
        <v>138</v>
      </c>
      <c r="B12" s="96" t="s">
        <v>143</v>
      </c>
      <c r="C12" s="105" t="s">
        <v>148</v>
      </c>
      <c r="D12" s="100"/>
      <c r="E12" s="101"/>
      <c r="F12" s="101"/>
      <c r="G12" s="100" t="s">
        <v>104</v>
      </c>
      <c r="H12" s="100"/>
      <c r="I12" s="101"/>
      <c r="J12" s="101"/>
      <c r="K12" s="101"/>
      <c r="L12" s="121"/>
      <c r="M12" s="121"/>
      <c r="N12" s="121"/>
      <c r="O12" s="290" t="s">
        <v>240</v>
      </c>
      <c r="P12" s="290"/>
      <c r="Q12" s="290"/>
      <c r="R12" s="116" t="s">
        <v>238</v>
      </c>
      <c r="S12" s="133" t="s">
        <v>245</v>
      </c>
      <c r="T12" s="133" t="s">
        <v>245</v>
      </c>
      <c r="U12" s="133" t="s">
        <v>245</v>
      </c>
      <c r="V12" s="133" t="s">
        <v>245</v>
      </c>
      <c r="W12" s="133" t="s">
        <v>245</v>
      </c>
      <c r="X12" s="133" t="s">
        <v>245</v>
      </c>
      <c r="Y12" s="213" t="s">
        <v>245</v>
      </c>
    </row>
    <row r="13" spans="1:25">
      <c r="A13" s="103"/>
      <c r="B13" s="96"/>
      <c r="C13" s="100"/>
      <c r="D13" s="100"/>
      <c r="E13" s="101"/>
      <c r="F13" s="101"/>
      <c r="G13" s="104" t="s">
        <v>149</v>
      </c>
      <c r="H13" s="106" t="s">
        <v>30</v>
      </c>
      <c r="I13" s="100" t="s">
        <v>150</v>
      </c>
      <c r="J13" s="101"/>
      <c r="K13" s="101"/>
      <c r="L13" s="121"/>
      <c r="M13" s="121"/>
      <c r="N13" s="121"/>
      <c r="O13" s="290" t="s">
        <v>240</v>
      </c>
      <c r="P13" s="290"/>
      <c r="Q13" s="290"/>
      <c r="R13" s="116" t="s">
        <v>246</v>
      </c>
      <c r="S13" s="133" t="s">
        <v>247</v>
      </c>
      <c r="T13" s="133" t="s">
        <v>247</v>
      </c>
      <c r="U13" s="133" t="s">
        <v>247</v>
      </c>
      <c r="V13" s="133" t="s">
        <v>247</v>
      </c>
      <c r="W13" s="133" t="s">
        <v>247</v>
      </c>
      <c r="X13" s="133" t="s">
        <v>247</v>
      </c>
      <c r="Y13" s="213" t="s">
        <v>247</v>
      </c>
    </row>
    <row r="14" spans="1:25">
      <c r="A14" s="96" t="s">
        <v>104</v>
      </c>
      <c r="B14" s="96"/>
      <c r="C14" s="100"/>
      <c r="D14" s="100"/>
      <c r="E14" s="101"/>
      <c r="F14" s="101"/>
      <c r="G14" s="104" t="s">
        <v>32</v>
      </c>
      <c r="H14" s="106" t="s">
        <v>151</v>
      </c>
      <c r="I14" s="100" t="s">
        <v>152</v>
      </c>
      <c r="J14" s="101"/>
      <c r="K14" s="101"/>
      <c r="L14" s="121"/>
      <c r="M14" s="121"/>
      <c r="N14" s="121"/>
      <c r="O14" s="290" t="s">
        <v>240</v>
      </c>
      <c r="P14" s="290"/>
      <c r="Q14" s="290"/>
      <c r="R14" s="116" t="s">
        <v>246</v>
      </c>
      <c r="S14" s="133" t="s">
        <v>433</v>
      </c>
      <c r="T14" s="133" t="s">
        <v>248</v>
      </c>
      <c r="U14" s="133" t="s">
        <v>248</v>
      </c>
      <c r="V14" s="133" t="s">
        <v>248</v>
      </c>
      <c r="W14" s="133" t="s">
        <v>248</v>
      </c>
      <c r="X14" s="133" t="s">
        <v>248</v>
      </c>
      <c r="Y14" s="213" t="s">
        <v>248</v>
      </c>
    </row>
    <row r="15" spans="1:25">
      <c r="A15" s="104" t="s">
        <v>138</v>
      </c>
      <c r="B15" s="96" t="s">
        <v>30</v>
      </c>
      <c r="C15" s="105" t="s">
        <v>153</v>
      </c>
      <c r="D15" s="100"/>
      <c r="E15" s="101"/>
      <c r="F15" s="101"/>
      <c r="G15" s="104" t="s">
        <v>144</v>
      </c>
      <c r="H15" s="106" t="s">
        <v>30</v>
      </c>
      <c r="I15" s="100" t="s">
        <v>154</v>
      </c>
      <c r="J15" s="101"/>
      <c r="K15" s="101"/>
      <c r="L15" s="121"/>
      <c r="M15" s="121"/>
      <c r="N15" s="121"/>
      <c r="O15" s="290" t="s">
        <v>240</v>
      </c>
      <c r="P15" s="290"/>
      <c r="Q15" s="290"/>
      <c r="R15" s="116" t="s">
        <v>246</v>
      </c>
      <c r="S15" s="133" t="s">
        <v>249</v>
      </c>
      <c r="T15" s="133" t="s">
        <v>249</v>
      </c>
      <c r="U15" s="133" t="s">
        <v>249</v>
      </c>
      <c r="V15" s="133" t="s">
        <v>249</v>
      </c>
      <c r="W15" s="133" t="s">
        <v>249</v>
      </c>
      <c r="X15" s="133" t="s">
        <v>249</v>
      </c>
      <c r="Y15" s="213" t="s">
        <v>249</v>
      </c>
    </row>
    <row r="16" spans="1:25">
      <c r="A16" s="104" t="s">
        <v>138</v>
      </c>
      <c r="B16" s="96" t="s">
        <v>151</v>
      </c>
      <c r="C16" s="105" t="s">
        <v>433</v>
      </c>
      <c r="D16" s="100"/>
      <c r="E16" s="101"/>
      <c r="F16" s="101"/>
      <c r="G16" s="104" t="s">
        <v>144</v>
      </c>
      <c r="H16" s="106" t="s">
        <v>151</v>
      </c>
      <c r="I16" s="100" t="s">
        <v>113</v>
      </c>
      <c r="J16" s="101"/>
      <c r="K16" s="101"/>
      <c r="L16" s="121"/>
      <c r="M16" s="121"/>
      <c r="N16" s="121"/>
      <c r="O16" s="290" t="s">
        <v>240</v>
      </c>
      <c r="P16" s="290"/>
      <c r="Q16" s="290"/>
      <c r="R16" s="116" t="s">
        <v>246</v>
      </c>
      <c r="S16" s="133" t="s">
        <v>250</v>
      </c>
      <c r="T16" s="133" t="s">
        <v>250</v>
      </c>
      <c r="U16" s="133" t="s">
        <v>250</v>
      </c>
      <c r="V16" s="133" t="s">
        <v>250</v>
      </c>
      <c r="W16" s="133" t="s">
        <v>250</v>
      </c>
      <c r="X16" s="133" t="s">
        <v>250</v>
      </c>
      <c r="Y16" s="213" t="s">
        <v>250</v>
      </c>
    </row>
    <row r="17" spans="1:25">
      <c r="A17" s="104" t="s">
        <v>138</v>
      </c>
      <c r="B17" s="96" t="s">
        <v>151</v>
      </c>
      <c r="C17" s="105" t="s">
        <v>155</v>
      </c>
      <c r="D17" s="100"/>
      <c r="E17" s="101"/>
      <c r="F17" s="101"/>
      <c r="G17" s="100"/>
      <c r="H17" s="101"/>
      <c r="I17" s="101"/>
      <c r="J17" s="101"/>
      <c r="K17" s="101"/>
      <c r="L17" s="121"/>
      <c r="M17" s="121"/>
      <c r="N17" s="121"/>
      <c r="O17" s="290" t="s">
        <v>240</v>
      </c>
      <c r="P17" s="290"/>
      <c r="Q17" s="290"/>
      <c r="R17" s="116" t="s">
        <v>246</v>
      </c>
      <c r="S17" s="133" t="s">
        <v>251</v>
      </c>
      <c r="T17" s="133" t="s">
        <v>251</v>
      </c>
      <c r="U17" s="133" t="s">
        <v>251</v>
      </c>
      <c r="V17" s="133" t="s">
        <v>251</v>
      </c>
      <c r="W17" s="133" t="s">
        <v>251</v>
      </c>
      <c r="X17" s="133" t="s">
        <v>251</v>
      </c>
      <c r="Y17" s="213" t="s">
        <v>251</v>
      </c>
    </row>
    <row r="18" spans="1:25">
      <c r="A18" s="104" t="s">
        <v>138</v>
      </c>
      <c r="B18" s="96" t="s">
        <v>151</v>
      </c>
      <c r="C18" s="105" t="s">
        <v>156</v>
      </c>
      <c r="D18" s="100"/>
      <c r="E18" s="101"/>
      <c r="F18" s="101"/>
      <c r="G18" s="100"/>
      <c r="H18" s="101"/>
      <c r="I18" s="101"/>
      <c r="J18" s="101"/>
      <c r="K18" s="101"/>
      <c r="L18" s="121"/>
      <c r="M18" s="121"/>
      <c r="N18" s="121"/>
      <c r="O18" s="290" t="s">
        <v>240</v>
      </c>
      <c r="P18" s="290"/>
      <c r="Q18" s="290"/>
      <c r="R18" s="116" t="s">
        <v>246</v>
      </c>
      <c r="S18" s="133" t="s">
        <v>252</v>
      </c>
      <c r="T18" s="133" t="s">
        <v>252</v>
      </c>
      <c r="U18" s="133" t="s">
        <v>252</v>
      </c>
      <c r="V18" s="133" t="s">
        <v>252</v>
      </c>
      <c r="W18" s="133" t="s">
        <v>252</v>
      </c>
      <c r="X18" s="133" t="s">
        <v>252</v>
      </c>
      <c r="Y18" s="213" t="s">
        <v>252</v>
      </c>
    </row>
    <row r="19" spans="1:25">
      <c r="A19" s="104" t="s">
        <v>134</v>
      </c>
      <c r="B19" s="96" t="s">
        <v>151</v>
      </c>
      <c r="C19" s="105" t="s">
        <v>157</v>
      </c>
      <c r="D19" s="100"/>
      <c r="E19" s="101"/>
      <c r="F19" s="101"/>
      <c r="G19" s="100"/>
      <c r="H19" s="101"/>
      <c r="I19" s="101"/>
      <c r="J19" s="101"/>
      <c r="K19" s="101"/>
      <c r="L19" s="121"/>
      <c r="M19" s="121"/>
      <c r="N19" s="121"/>
      <c r="O19" s="290" t="s">
        <v>240</v>
      </c>
      <c r="P19" s="290"/>
      <c r="Q19" s="290"/>
      <c r="R19" s="116" t="s">
        <v>246</v>
      </c>
      <c r="S19" s="133" t="s">
        <v>430</v>
      </c>
      <c r="T19" s="133" t="s">
        <v>253</v>
      </c>
      <c r="U19" s="133" t="s">
        <v>253</v>
      </c>
      <c r="V19" s="133" t="s">
        <v>253</v>
      </c>
      <c r="W19" s="133" t="s">
        <v>253</v>
      </c>
      <c r="X19" s="133" t="s">
        <v>253</v>
      </c>
      <c r="Y19" s="213" t="s">
        <v>253</v>
      </c>
    </row>
    <row r="20" spans="1:25">
      <c r="A20" s="104" t="s">
        <v>138</v>
      </c>
      <c r="B20" s="96" t="s">
        <v>151</v>
      </c>
      <c r="C20" s="105" t="s">
        <v>158</v>
      </c>
      <c r="D20" s="100"/>
      <c r="E20" s="101"/>
      <c r="F20" s="101"/>
      <c r="G20" s="102" t="s">
        <v>427</v>
      </c>
      <c r="H20" s="101"/>
      <c r="I20" s="101"/>
      <c r="J20" s="101"/>
      <c r="K20" s="101"/>
      <c r="L20" s="121"/>
      <c r="M20" s="121"/>
      <c r="N20" s="121"/>
      <c r="O20" s="290" t="s">
        <v>240</v>
      </c>
      <c r="P20" s="290"/>
      <c r="Q20" s="290"/>
      <c r="R20" s="116" t="s">
        <v>246</v>
      </c>
      <c r="S20" s="133" t="s">
        <v>254</v>
      </c>
      <c r="T20" s="133" t="s">
        <v>254</v>
      </c>
      <c r="U20" s="133" t="s">
        <v>254</v>
      </c>
      <c r="V20" s="133" t="s">
        <v>254</v>
      </c>
      <c r="W20" s="133" t="s">
        <v>254</v>
      </c>
      <c r="X20" s="133" t="s">
        <v>254</v>
      </c>
      <c r="Y20" s="213" t="s">
        <v>254</v>
      </c>
    </row>
    <row r="21" spans="1:25">
      <c r="A21" s="104" t="s">
        <v>138</v>
      </c>
      <c r="B21" s="96" t="s">
        <v>30</v>
      </c>
      <c r="C21" s="105" t="s">
        <v>411</v>
      </c>
      <c r="D21" s="100"/>
      <c r="E21" s="101"/>
      <c r="F21" s="101"/>
      <c r="G21" s="100"/>
      <c r="H21" s="101"/>
      <c r="I21" s="101"/>
      <c r="J21" s="101"/>
      <c r="K21" s="101"/>
      <c r="L21" s="121"/>
      <c r="M21" s="121"/>
      <c r="N21" s="121"/>
      <c r="O21" s="290" t="s">
        <v>240</v>
      </c>
      <c r="P21" s="290"/>
      <c r="Q21" s="290"/>
      <c r="R21" s="116" t="s">
        <v>246</v>
      </c>
      <c r="S21" s="133" t="s">
        <v>255</v>
      </c>
      <c r="T21" s="133" t="s">
        <v>255</v>
      </c>
      <c r="U21" s="133" t="s">
        <v>255</v>
      </c>
      <c r="V21" s="133" t="s">
        <v>255</v>
      </c>
      <c r="W21" s="133" t="s">
        <v>255</v>
      </c>
      <c r="X21" s="133" t="s">
        <v>255</v>
      </c>
      <c r="Y21" s="213" t="s">
        <v>255</v>
      </c>
    </row>
    <row r="22" spans="1:25">
      <c r="A22" s="104" t="s">
        <v>138</v>
      </c>
      <c r="B22" s="96" t="s">
        <v>151</v>
      </c>
      <c r="C22" s="105" t="s">
        <v>159</v>
      </c>
      <c r="D22" s="100"/>
      <c r="E22" s="101"/>
      <c r="F22" s="101"/>
      <c r="G22" s="100" t="s">
        <v>102</v>
      </c>
      <c r="H22" s="100"/>
      <c r="I22" s="101"/>
      <c r="J22" s="101"/>
      <c r="K22" s="101"/>
      <c r="L22" s="121"/>
      <c r="M22" s="121"/>
      <c r="N22" s="121"/>
      <c r="O22" s="290" t="s">
        <v>240</v>
      </c>
      <c r="P22" s="290"/>
      <c r="Q22" s="290"/>
      <c r="R22" s="116" t="s">
        <v>246</v>
      </c>
      <c r="S22" s="133" t="s">
        <v>256</v>
      </c>
      <c r="T22" s="133" t="s">
        <v>256</v>
      </c>
      <c r="U22" s="133" t="s">
        <v>256</v>
      </c>
      <c r="V22" s="133" t="s">
        <v>256</v>
      </c>
      <c r="W22" s="133" t="s">
        <v>256</v>
      </c>
      <c r="X22" s="133" t="s">
        <v>256</v>
      </c>
      <c r="Y22" s="213" t="s">
        <v>256</v>
      </c>
    </row>
    <row r="23" spans="1:25">
      <c r="A23" s="104" t="s">
        <v>138</v>
      </c>
      <c r="B23" s="96" t="s">
        <v>160</v>
      </c>
      <c r="C23" s="105" t="s">
        <v>161</v>
      </c>
      <c r="D23" s="100"/>
      <c r="E23" s="101"/>
      <c r="F23" s="101"/>
      <c r="G23" s="104" t="s">
        <v>162</v>
      </c>
      <c r="H23" s="106" t="s">
        <v>143</v>
      </c>
      <c r="I23" s="100" t="s">
        <v>163</v>
      </c>
      <c r="J23" s="101"/>
      <c r="K23" s="101"/>
      <c r="L23" s="121"/>
      <c r="M23" s="121"/>
      <c r="N23" s="121"/>
      <c r="O23" s="290" t="s">
        <v>240</v>
      </c>
      <c r="P23" s="290"/>
      <c r="Q23" s="290"/>
      <c r="R23" s="116" t="s">
        <v>246</v>
      </c>
      <c r="S23" s="133" t="s">
        <v>257</v>
      </c>
      <c r="T23" s="133" t="s">
        <v>257</v>
      </c>
      <c r="U23" s="133" t="s">
        <v>257</v>
      </c>
      <c r="V23" s="133" t="s">
        <v>257</v>
      </c>
      <c r="W23" s="133" t="s">
        <v>257</v>
      </c>
      <c r="X23" s="133" t="s">
        <v>257</v>
      </c>
      <c r="Y23" s="213" t="s">
        <v>257</v>
      </c>
    </row>
    <row r="24" spans="1:25">
      <c r="A24" s="104" t="s">
        <v>138</v>
      </c>
      <c r="B24" s="96" t="s">
        <v>151</v>
      </c>
      <c r="C24" s="105" t="s">
        <v>164</v>
      </c>
      <c r="D24" s="100"/>
      <c r="E24" s="101"/>
      <c r="F24" s="101"/>
      <c r="G24" s="104" t="s">
        <v>162</v>
      </c>
      <c r="H24" s="106" t="s">
        <v>143</v>
      </c>
      <c r="I24" s="100" t="s">
        <v>114</v>
      </c>
      <c r="J24" s="101"/>
      <c r="K24" s="101"/>
      <c r="L24" s="121"/>
      <c r="M24" s="121"/>
      <c r="N24" s="121"/>
      <c r="O24" s="290" t="s">
        <v>240</v>
      </c>
      <c r="P24" s="290"/>
      <c r="Q24" s="290"/>
      <c r="R24" s="116" t="s">
        <v>246</v>
      </c>
      <c r="S24" s="133" t="s">
        <v>258</v>
      </c>
      <c r="T24" s="133" t="s">
        <v>258</v>
      </c>
      <c r="U24" s="133" t="s">
        <v>258</v>
      </c>
      <c r="V24" s="133" t="s">
        <v>258</v>
      </c>
      <c r="W24" s="133" t="s">
        <v>258</v>
      </c>
      <c r="X24" s="133" t="s">
        <v>258</v>
      </c>
      <c r="Y24" s="213" t="s">
        <v>258</v>
      </c>
    </row>
    <row r="25" spans="1:25">
      <c r="A25" s="104" t="s">
        <v>138</v>
      </c>
      <c r="B25" s="96" t="s">
        <v>151</v>
      </c>
      <c r="C25" s="105" t="s">
        <v>165</v>
      </c>
      <c r="D25" s="100"/>
      <c r="E25" s="101"/>
      <c r="F25" s="101"/>
      <c r="G25" s="104" t="s">
        <v>162</v>
      </c>
      <c r="H25" s="106" t="s">
        <v>143</v>
      </c>
      <c r="I25" s="100" t="s">
        <v>166</v>
      </c>
      <c r="J25" s="101"/>
      <c r="K25" s="101"/>
      <c r="L25" s="121"/>
      <c r="M25" s="121"/>
      <c r="N25" s="121"/>
      <c r="O25" s="290" t="s">
        <v>240</v>
      </c>
      <c r="P25" s="290"/>
      <c r="Q25" s="290"/>
      <c r="R25" s="116" t="s">
        <v>246</v>
      </c>
      <c r="S25" s="133" t="s">
        <v>259</v>
      </c>
      <c r="T25" s="133" t="s">
        <v>259</v>
      </c>
      <c r="U25" s="133" t="s">
        <v>259</v>
      </c>
      <c r="V25" s="133" t="s">
        <v>259</v>
      </c>
      <c r="W25" s="133" t="s">
        <v>259</v>
      </c>
      <c r="X25" s="133" t="s">
        <v>259</v>
      </c>
      <c r="Y25" s="213" t="s">
        <v>259</v>
      </c>
    </row>
    <row r="26" spans="1:25">
      <c r="A26" s="104" t="s">
        <v>138</v>
      </c>
      <c r="B26" s="96" t="s">
        <v>151</v>
      </c>
      <c r="C26" s="105" t="s">
        <v>115</v>
      </c>
      <c r="D26" s="100"/>
      <c r="E26" s="101"/>
      <c r="F26" s="101"/>
      <c r="G26" s="104"/>
      <c r="H26" s="106"/>
      <c r="I26" s="100"/>
      <c r="J26" s="101"/>
      <c r="K26" s="101"/>
      <c r="L26" s="121"/>
      <c r="M26" s="121"/>
      <c r="N26" s="121"/>
      <c r="O26" s="290" t="s">
        <v>240</v>
      </c>
      <c r="P26" s="290"/>
      <c r="Q26" s="290"/>
      <c r="R26" s="116" t="s">
        <v>246</v>
      </c>
      <c r="S26" s="133" t="s">
        <v>260</v>
      </c>
      <c r="T26" s="133" t="s">
        <v>260</v>
      </c>
      <c r="U26" s="133" t="s">
        <v>260</v>
      </c>
      <c r="V26" s="133" t="s">
        <v>260</v>
      </c>
      <c r="W26" s="133" t="s">
        <v>260</v>
      </c>
      <c r="X26" s="133" t="s">
        <v>260</v>
      </c>
      <c r="Y26" s="213" t="s">
        <v>260</v>
      </c>
    </row>
    <row r="27" spans="1:25">
      <c r="A27" s="104" t="s">
        <v>138</v>
      </c>
      <c r="B27" s="96" t="s">
        <v>151</v>
      </c>
      <c r="C27" s="105" t="s">
        <v>167</v>
      </c>
      <c r="D27" s="100"/>
      <c r="E27" s="101"/>
      <c r="F27" s="101"/>
      <c r="G27" s="100"/>
      <c r="H27" s="100"/>
      <c r="I27" s="101"/>
      <c r="J27" s="101"/>
      <c r="K27" s="101"/>
      <c r="L27" s="121"/>
      <c r="M27" s="121"/>
      <c r="N27" s="121"/>
      <c r="O27" s="290" t="s">
        <v>240</v>
      </c>
      <c r="P27" s="290"/>
      <c r="Q27" s="290"/>
      <c r="R27" s="116" t="s">
        <v>246</v>
      </c>
      <c r="S27" s="133" t="s">
        <v>261</v>
      </c>
      <c r="T27" s="133" t="s">
        <v>261</v>
      </c>
      <c r="U27" s="133" t="s">
        <v>261</v>
      </c>
      <c r="V27" s="133" t="s">
        <v>261</v>
      </c>
      <c r="W27" s="133" t="s">
        <v>261</v>
      </c>
      <c r="X27" s="133" t="s">
        <v>261</v>
      </c>
      <c r="Y27" s="213" t="s">
        <v>261</v>
      </c>
    </row>
    <row r="28" spans="1:25">
      <c r="A28" s="104" t="s">
        <v>138</v>
      </c>
      <c r="B28" s="96" t="s">
        <v>30</v>
      </c>
      <c r="C28" s="105" t="s">
        <v>168</v>
      </c>
      <c r="D28" s="100"/>
      <c r="E28" s="101"/>
      <c r="F28" s="101"/>
      <c r="G28" s="100" t="s">
        <v>104</v>
      </c>
      <c r="H28" s="100"/>
      <c r="I28" s="101"/>
      <c r="J28" s="101"/>
      <c r="K28" s="101"/>
      <c r="L28" s="121"/>
      <c r="M28" s="121"/>
      <c r="N28" s="121"/>
      <c r="O28" s="290" t="s">
        <v>240</v>
      </c>
      <c r="P28" s="290"/>
      <c r="Q28" s="290"/>
      <c r="R28" s="116" t="s">
        <v>246</v>
      </c>
      <c r="S28" s="133" t="s">
        <v>262</v>
      </c>
      <c r="T28" s="133" t="s">
        <v>262</v>
      </c>
      <c r="U28" s="133" t="s">
        <v>262</v>
      </c>
      <c r="V28" s="133" t="s">
        <v>262</v>
      </c>
      <c r="W28" s="133" t="s">
        <v>262</v>
      </c>
      <c r="X28" s="133" t="s">
        <v>262</v>
      </c>
      <c r="Y28" s="213" t="s">
        <v>262</v>
      </c>
    </row>
    <row r="29" spans="1:25">
      <c r="A29" s="104" t="s">
        <v>138</v>
      </c>
      <c r="B29" s="96" t="s">
        <v>30</v>
      </c>
      <c r="C29" s="105" t="s">
        <v>169</v>
      </c>
      <c r="D29" s="100"/>
      <c r="E29" s="101"/>
      <c r="F29" s="101"/>
      <c r="G29" s="104" t="s">
        <v>162</v>
      </c>
      <c r="H29" s="106" t="s">
        <v>151</v>
      </c>
      <c r="I29" s="100" t="s">
        <v>170</v>
      </c>
      <c r="J29" s="101"/>
      <c r="K29" s="101"/>
      <c r="L29" s="121"/>
      <c r="M29" s="121"/>
      <c r="N29" s="121"/>
      <c r="O29" s="290" t="s">
        <v>240</v>
      </c>
      <c r="P29" s="290"/>
      <c r="Q29" s="290"/>
      <c r="R29" s="116" t="s">
        <v>246</v>
      </c>
      <c r="S29" s="133" t="s">
        <v>263</v>
      </c>
      <c r="T29" s="133" t="s">
        <v>263</v>
      </c>
      <c r="U29" s="133" t="s">
        <v>263</v>
      </c>
      <c r="V29" s="133" t="s">
        <v>263</v>
      </c>
      <c r="W29" s="133" t="s">
        <v>263</v>
      </c>
      <c r="X29" s="133" t="s">
        <v>263</v>
      </c>
      <c r="Y29" s="213" t="s">
        <v>263</v>
      </c>
    </row>
    <row r="30" spans="1:25">
      <c r="A30" s="104" t="s">
        <v>138</v>
      </c>
      <c r="B30" s="96" t="s">
        <v>151</v>
      </c>
      <c r="C30" s="105" t="s">
        <v>171</v>
      </c>
      <c r="D30" s="100"/>
      <c r="E30" s="101"/>
      <c r="F30" s="101"/>
      <c r="G30" s="104" t="s">
        <v>162</v>
      </c>
      <c r="H30" s="106" t="s">
        <v>151</v>
      </c>
      <c r="I30" s="100" t="s">
        <v>172</v>
      </c>
      <c r="J30" s="101"/>
      <c r="K30" s="101"/>
      <c r="L30" s="121"/>
      <c r="M30" s="121"/>
      <c r="N30" s="121"/>
      <c r="O30" s="290" t="s">
        <v>240</v>
      </c>
      <c r="P30" s="290"/>
      <c r="Q30" s="290"/>
      <c r="R30" s="116" t="s">
        <v>246</v>
      </c>
      <c r="S30" s="133" t="s">
        <v>264</v>
      </c>
      <c r="T30" s="133" t="s">
        <v>264</v>
      </c>
      <c r="U30" s="133" t="s">
        <v>264</v>
      </c>
      <c r="V30" s="133" t="s">
        <v>264</v>
      </c>
      <c r="W30" s="133" t="s">
        <v>264</v>
      </c>
      <c r="X30" s="133" t="s">
        <v>264</v>
      </c>
      <c r="Y30" s="213" t="s">
        <v>264</v>
      </c>
    </row>
    <row r="31" spans="1:25">
      <c r="A31" s="104" t="s">
        <v>138</v>
      </c>
      <c r="B31" s="96" t="s">
        <v>151</v>
      </c>
      <c r="C31" s="105" t="s">
        <v>173</v>
      </c>
      <c r="D31" s="100"/>
      <c r="E31" s="101"/>
      <c r="F31" s="101"/>
      <c r="G31" s="104" t="s">
        <v>162</v>
      </c>
      <c r="H31" s="106" t="s">
        <v>151</v>
      </c>
      <c r="I31" s="100" t="s">
        <v>116</v>
      </c>
      <c r="J31" s="101"/>
      <c r="K31" s="101"/>
      <c r="L31" s="121"/>
      <c r="M31" s="121"/>
      <c r="N31" s="121"/>
      <c r="O31" s="290" t="s">
        <v>240</v>
      </c>
      <c r="P31" s="290"/>
      <c r="Q31" s="290"/>
      <c r="R31" s="116" t="s">
        <v>246</v>
      </c>
      <c r="S31" s="133" t="s">
        <v>265</v>
      </c>
      <c r="T31" s="133" t="s">
        <v>265</v>
      </c>
      <c r="U31" s="133" t="s">
        <v>265</v>
      </c>
      <c r="V31" s="133" t="s">
        <v>265</v>
      </c>
      <c r="W31" s="133" t="s">
        <v>265</v>
      </c>
      <c r="X31" s="133" t="s">
        <v>265</v>
      </c>
      <c r="Y31" s="213" t="s">
        <v>265</v>
      </c>
    </row>
    <row r="32" spans="1:25">
      <c r="A32" s="104" t="s">
        <v>138</v>
      </c>
      <c r="B32" s="96" t="s">
        <v>151</v>
      </c>
      <c r="C32" s="105" t="s">
        <v>174</v>
      </c>
      <c r="D32" s="100"/>
      <c r="E32" s="101"/>
      <c r="F32" s="101"/>
      <c r="G32" s="104"/>
      <c r="H32" s="106"/>
      <c r="I32" s="100"/>
      <c r="J32" s="101"/>
      <c r="K32" s="101"/>
      <c r="L32" s="121"/>
      <c r="M32" s="121"/>
      <c r="N32" s="121"/>
      <c r="O32" s="290" t="s">
        <v>240</v>
      </c>
      <c r="P32" s="290"/>
      <c r="Q32" s="290"/>
      <c r="R32" s="116" t="s">
        <v>246</v>
      </c>
      <c r="S32" s="133" t="s">
        <v>266</v>
      </c>
      <c r="T32" s="133" t="s">
        <v>266</v>
      </c>
      <c r="U32" s="133" t="s">
        <v>266</v>
      </c>
      <c r="V32" s="133" t="s">
        <v>266</v>
      </c>
      <c r="W32" s="133" t="s">
        <v>266</v>
      </c>
      <c r="X32" s="133" t="s">
        <v>266</v>
      </c>
      <c r="Y32" s="213" t="s">
        <v>266</v>
      </c>
    </row>
    <row r="33" spans="1:25">
      <c r="A33" s="104" t="s">
        <v>138</v>
      </c>
      <c r="B33" s="96" t="s">
        <v>151</v>
      </c>
      <c r="C33" s="105" t="s">
        <v>175</v>
      </c>
      <c r="D33" s="100"/>
      <c r="E33" s="101"/>
      <c r="F33" s="101"/>
      <c r="G33" s="104"/>
      <c r="H33" s="106"/>
      <c r="I33" s="100"/>
      <c r="J33" s="101"/>
      <c r="K33" s="101"/>
      <c r="L33" s="121"/>
      <c r="M33" s="121"/>
      <c r="N33" s="121"/>
      <c r="O33" s="290" t="s">
        <v>240</v>
      </c>
      <c r="P33" s="290"/>
      <c r="Q33" s="290"/>
      <c r="R33" s="116" t="s">
        <v>246</v>
      </c>
      <c r="S33" s="133" t="s">
        <v>267</v>
      </c>
      <c r="T33" s="133" t="s">
        <v>267</v>
      </c>
      <c r="U33" s="133" t="s">
        <v>267</v>
      </c>
      <c r="V33" s="133" t="s">
        <v>267</v>
      </c>
      <c r="W33" s="133" t="s">
        <v>267</v>
      </c>
      <c r="X33" s="133" t="s">
        <v>267</v>
      </c>
      <c r="Y33" s="213" t="s">
        <v>267</v>
      </c>
    </row>
    <row r="34" spans="1:25">
      <c r="A34" s="104" t="s">
        <v>138</v>
      </c>
      <c r="B34" s="96" t="s">
        <v>151</v>
      </c>
      <c r="C34" s="105" t="s">
        <v>176</v>
      </c>
      <c r="D34" s="100"/>
      <c r="E34" s="101"/>
      <c r="F34" s="101"/>
      <c r="G34" s="104"/>
      <c r="H34" s="106"/>
      <c r="I34" s="100"/>
      <c r="J34" s="101"/>
      <c r="K34" s="101"/>
      <c r="L34" s="121"/>
      <c r="M34" s="121"/>
      <c r="N34" s="121"/>
      <c r="O34" s="290" t="s">
        <v>240</v>
      </c>
      <c r="P34" s="290"/>
      <c r="Q34" s="290"/>
      <c r="R34" s="116" t="s">
        <v>246</v>
      </c>
      <c r="S34" s="133" t="s">
        <v>268</v>
      </c>
      <c r="T34" s="133" t="s">
        <v>268</v>
      </c>
      <c r="U34" s="133" t="s">
        <v>268</v>
      </c>
      <c r="V34" s="133" t="s">
        <v>268</v>
      </c>
      <c r="W34" s="133" t="s">
        <v>268</v>
      </c>
      <c r="X34" s="133" t="s">
        <v>268</v>
      </c>
      <c r="Y34" s="213" t="s">
        <v>268</v>
      </c>
    </row>
    <row r="35" spans="1:25">
      <c r="A35" s="104" t="s">
        <v>138</v>
      </c>
      <c r="B35" s="96" t="s">
        <v>151</v>
      </c>
      <c r="C35" s="105" t="s">
        <v>117</v>
      </c>
      <c r="D35" s="101"/>
      <c r="E35" s="101"/>
      <c r="F35" s="101"/>
      <c r="G35" s="104"/>
      <c r="H35" s="106"/>
      <c r="I35" s="100"/>
      <c r="J35" s="101"/>
      <c r="K35" s="101"/>
      <c r="L35" s="121"/>
      <c r="M35" s="121"/>
      <c r="N35" s="121"/>
      <c r="O35" s="290" t="s">
        <v>269</v>
      </c>
      <c r="P35" s="290"/>
      <c r="Q35" s="290"/>
      <c r="R35" s="116" t="s">
        <v>246</v>
      </c>
      <c r="S35" s="133" t="s">
        <v>270</v>
      </c>
      <c r="T35" s="133" t="s">
        <v>270</v>
      </c>
      <c r="U35" s="133" t="s">
        <v>270</v>
      </c>
      <c r="V35" s="133" t="s">
        <v>270</v>
      </c>
      <c r="W35" s="133" t="s">
        <v>270</v>
      </c>
      <c r="X35" s="133" t="s">
        <v>270</v>
      </c>
      <c r="Y35" s="213" t="s">
        <v>270</v>
      </c>
    </row>
    <row r="36" spans="1:25">
      <c r="A36" s="104" t="s">
        <v>138</v>
      </c>
      <c r="B36" s="96" t="s">
        <v>151</v>
      </c>
      <c r="C36" s="105" t="s">
        <v>177</v>
      </c>
      <c r="D36" s="101"/>
      <c r="E36" s="101"/>
      <c r="F36" s="101"/>
      <c r="G36" s="100"/>
      <c r="H36" s="101"/>
      <c r="I36" s="101"/>
      <c r="J36" s="101"/>
      <c r="K36" s="101"/>
      <c r="L36" s="121"/>
      <c r="M36" s="121"/>
      <c r="N36" s="121"/>
      <c r="O36" s="290" t="s">
        <v>269</v>
      </c>
      <c r="P36" s="290"/>
      <c r="Q36" s="290"/>
      <c r="R36" s="116" t="s">
        <v>246</v>
      </c>
      <c r="S36" s="133" t="s">
        <v>271</v>
      </c>
      <c r="T36" s="133" t="s">
        <v>271</v>
      </c>
      <c r="U36" s="133" t="s">
        <v>271</v>
      </c>
      <c r="V36" s="133" t="s">
        <v>271</v>
      </c>
      <c r="W36" s="133" t="s">
        <v>271</v>
      </c>
      <c r="X36" s="133" t="s">
        <v>271</v>
      </c>
      <c r="Y36" s="213" t="s">
        <v>271</v>
      </c>
    </row>
    <row r="37" spans="1:25">
      <c r="A37" s="104" t="s">
        <v>138</v>
      </c>
      <c r="B37" s="96" t="s">
        <v>151</v>
      </c>
      <c r="C37" s="105" t="s">
        <v>228</v>
      </c>
      <c r="D37" s="101"/>
      <c r="E37" s="101"/>
      <c r="F37" s="101"/>
      <c r="G37" s="100"/>
      <c r="H37" s="101"/>
      <c r="I37" s="101"/>
      <c r="J37" s="101"/>
      <c r="K37" s="101"/>
      <c r="L37" s="121"/>
      <c r="M37" s="121"/>
      <c r="N37" s="121"/>
      <c r="O37" s="290"/>
      <c r="P37" s="290"/>
      <c r="Q37" s="290"/>
      <c r="R37" s="116"/>
      <c r="S37" s="133"/>
      <c r="T37" s="133"/>
      <c r="U37" s="133"/>
      <c r="V37" s="133"/>
      <c r="W37" s="133"/>
      <c r="X37" s="133"/>
      <c r="Y37" s="134"/>
    </row>
    <row r="38" spans="1:25">
      <c r="A38" s="104" t="s">
        <v>138</v>
      </c>
      <c r="B38" s="96" t="s">
        <v>151</v>
      </c>
      <c r="C38" s="105" t="s">
        <v>118</v>
      </c>
      <c r="D38" s="101"/>
      <c r="E38" s="101"/>
      <c r="F38" s="101"/>
      <c r="G38" s="101"/>
      <c r="H38" s="101"/>
      <c r="I38" s="101"/>
      <c r="J38" s="101"/>
      <c r="K38" s="101"/>
      <c r="L38" s="121"/>
      <c r="M38" s="121"/>
      <c r="N38" s="121"/>
      <c r="O38" s="291" t="s">
        <v>272</v>
      </c>
      <c r="P38" s="292" t="s">
        <v>272</v>
      </c>
      <c r="Q38" s="293" t="s">
        <v>272</v>
      </c>
      <c r="R38" s="116" t="s">
        <v>273</v>
      </c>
      <c r="S38" s="133" t="s">
        <v>274</v>
      </c>
      <c r="T38" s="133" t="s">
        <v>274</v>
      </c>
      <c r="U38" s="133" t="s">
        <v>274</v>
      </c>
      <c r="V38" s="133" t="s">
        <v>274</v>
      </c>
      <c r="W38" s="133" t="s">
        <v>274</v>
      </c>
      <c r="X38" s="133" t="s">
        <v>274</v>
      </c>
      <c r="Y38" s="134" t="s">
        <v>274</v>
      </c>
    </row>
    <row r="39" spans="1:25">
      <c r="A39" s="108"/>
      <c r="B39" s="108"/>
      <c r="C39" s="101"/>
      <c r="D39" s="101"/>
      <c r="E39" s="101"/>
      <c r="F39" s="101"/>
      <c r="G39" s="101"/>
      <c r="H39" s="101"/>
      <c r="I39" s="101"/>
      <c r="J39" s="101"/>
      <c r="K39" s="101"/>
      <c r="L39" s="121"/>
      <c r="M39" s="121"/>
      <c r="N39" s="121"/>
      <c r="O39" s="291" t="s">
        <v>272</v>
      </c>
      <c r="P39" s="292" t="s">
        <v>272</v>
      </c>
      <c r="Q39" s="293" t="s">
        <v>272</v>
      </c>
      <c r="R39" s="116" t="s">
        <v>273</v>
      </c>
      <c r="S39" s="133" t="s">
        <v>275</v>
      </c>
      <c r="T39" s="133" t="s">
        <v>275</v>
      </c>
      <c r="U39" s="133" t="s">
        <v>275</v>
      </c>
      <c r="V39" s="133" t="s">
        <v>275</v>
      </c>
      <c r="W39" s="133" t="s">
        <v>275</v>
      </c>
      <c r="X39" s="133" t="s">
        <v>275</v>
      </c>
      <c r="Y39" s="134" t="s">
        <v>275</v>
      </c>
    </row>
    <row r="40" spans="1:25">
      <c r="A40" s="99" t="s">
        <v>105</v>
      </c>
      <c r="B40" s="108"/>
      <c r="C40" s="101"/>
      <c r="D40" s="101"/>
      <c r="E40" s="101"/>
      <c r="F40" s="101"/>
      <c r="G40" s="102" t="s">
        <v>106</v>
      </c>
      <c r="H40" s="101"/>
      <c r="I40" s="101"/>
      <c r="J40" s="101"/>
      <c r="K40" s="101"/>
      <c r="L40" s="121"/>
      <c r="M40" s="121"/>
      <c r="N40" s="121"/>
      <c r="O40" s="291" t="s">
        <v>272</v>
      </c>
      <c r="P40" s="292" t="s">
        <v>272</v>
      </c>
      <c r="Q40" s="293" t="s">
        <v>272</v>
      </c>
      <c r="R40" s="116" t="s">
        <v>273</v>
      </c>
      <c r="S40" s="133" t="s">
        <v>276</v>
      </c>
      <c r="T40" s="133" t="s">
        <v>276</v>
      </c>
      <c r="U40" s="133" t="s">
        <v>276</v>
      </c>
      <c r="V40" s="133" t="s">
        <v>276</v>
      </c>
      <c r="W40" s="133" t="s">
        <v>276</v>
      </c>
      <c r="X40" s="133" t="s">
        <v>276</v>
      </c>
      <c r="Y40" s="134" t="s">
        <v>276</v>
      </c>
    </row>
    <row r="41" spans="1:25">
      <c r="A41" s="103"/>
      <c r="B41" s="108"/>
      <c r="C41" s="101"/>
      <c r="D41" s="101"/>
      <c r="E41" s="101"/>
      <c r="F41" s="101"/>
      <c r="G41" s="100"/>
      <c r="H41" s="101"/>
      <c r="I41" s="101"/>
      <c r="J41" s="101"/>
      <c r="K41" s="101"/>
      <c r="L41" s="121"/>
      <c r="M41" s="121"/>
      <c r="N41" s="121"/>
      <c r="O41" s="291" t="s">
        <v>272</v>
      </c>
      <c r="P41" s="292" t="s">
        <v>272</v>
      </c>
      <c r="Q41" s="293" t="s">
        <v>272</v>
      </c>
      <c r="R41" s="116" t="s">
        <v>273</v>
      </c>
      <c r="S41" s="133" t="s">
        <v>277</v>
      </c>
      <c r="T41" s="133" t="s">
        <v>277</v>
      </c>
      <c r="U41" s="133" t="s">
        <v>277</v>
      </c>
      <c r="V41" s="133" t="s">
        <v>277</v>
      </c>
      <c r="W41" s="133" t="s">
        <v>277</v>
      </c>
      <c r="X41" s="133" t="s">
        <v>277</v>
      </c>
      <c r="Y41" s="134" t="s">
        <v>277</v>
      </c>
    </row>
    <row r="42" spans="1:25">
      <c r="A42" s="100" t="s">
        <v>102</v>
      </c>
      <c r="B42" s="108"/>
      <c r="C42" s="101"/>
      <c r="D42" s="101"/>
      <c r="E42" s="101"/>
      <c r="F42" s="101"/>
      <c r="G42" s="100" t="s">
        <v>102</v>
      </c>
      <c r="H42" s="100"/>
      <c r="I42" s="101"/>
      <c r="J42" s="101"/>
      <c r="K42" s="101"/>
      <c r="L42" s="121"/>
      <c r="M42" s="121"/>
      <c r="N42" s="121"/>
      <c r="O42" s="291" t="s">
        <v>272</v>
      </c>
      <c r="P42" s="292" t="s">
        <v>272</v>
      </c>
      <c r="Q42" s="293" t="s">
        <v>272</v>
      </c>
      <c r="R42" s="116" t="s">
        <v>246</v>
      </c>
      <c r="S42" s="133" t="s">
        <v>278</v>
      </c>
      <c r="T42" s="133" t="s">
        <v>278</v>
      </c>
      <c r="U42" s="133" t="s">
        <v>278</v>
      </c>
      <c r="V42" s="133" t="s">
        <v>278</v>
      </c>
      <c r="W42" s="133" t="s">
        <v>278</v>
      </c>
      <c r="X42" s="133" t="s">
        <v>278</v>
      </c>
      <c r="Y42" s="134" t="s">
        <v>278</v>
      </c>
    </row>
    <row r="43" spans="1:25">
      <c r="A43" s="104" t="s">
        <v>178</v>
      </c>
      <c r="B43" s="96" t="s">
        <v>136</v>
      </c>
      <c r="C43" s="105" t="s">
        <v>179</v>
      </c>
      <c r="D43" s="101"/>
      <c r="E43" s="101"/>
      <c r="F43" s="101"/>
      <c r="G43" s="104" t="s">
        <v>180</v>
      </c>
      <c r="H43" s="106" t="s">
        <v>143</v>
      </c>
      <c r="I43" s="100" t="s">
        <v>181</v>
      </c>
      <c r="J43" s="101"/>
      <c r="K43" s="101"/>
      <c r="L43" s="121"/>
      <c r="M43" s="121"/>
      <c r="N43" s="121"/>
      <c r="O43" s="291" t="s">
        <v>272</v>
      </c>
      <c r="P43" s="292" t="s">
        <v>272</v>
      </c>
      <c r="Q43" s="293" t="s">
        <v>272</v>
      </c>
      <c r="R43" s="116" t="s">
        <v>246</v>
      </c>
      <c r="S43" s="133" t="s">
        <v>279</v>
      </c>
      <c r="T43" s="133" t="s">
        <v>279</v>
      </c>
      <c r="U43" s="133" t="s">
        <v>279</v>
      </c>
      <c r="V43" s="133" t="s">
        <v>279</v>
      </c>
      <c r="W43" s="133" t="s">
        <v>279</v>
      </c>
      <c r="X43" s="133" t="s">
        <v>279</v>
      </c>
      <c r="Y43" s="134" t="s">
        <v>279</v>
      </c>
    </row>
    <row r="44" spans="1:25">
      <c r="A44" s="104" t="s">
        <v>178</v>
      </c>
      <c r="B44" s="96" t="s">
        <v>143</v>
      </c>
      <c r="C44" s="105" t="s">
        <v>182</v>
      </c>
      <c r="D44" s="101"/>
      <c r="E44" s="101"/>
      <c r="F44" s="101"/>
      <c r="G44" s="104" t="s">
        <v>183</v>
      </c>
      <c r="H44" s="106" t="s">
        <v>143</v>
      </c>
      <c r="I44" s="100" t="s">
        <v>184</v>
      </c>
      <c r="J44" s="101"/>
      <c r="K44" s="101"/>
      <c r="L44" s="121"/>
      <c r="M44" s="121"/>
      <c r="N44" s="121"/>
      <c r="O44" s="291" t="s">
        <v>272</v>
      </c>
      <c r="P44" s="292" t="s">
        <v>272</v>
      </c>
      <c r="Q44" s="293" t="s">
        <v>272</v>
      </c>
      <c r="R44" s="116" t="s">
        <v>246</v>
      </c>
      <c r="S44" s="133" t="s">
        <v>280</v>
      </c>
      <c r="T44" s="133" t="s">
        <v>280</v>
      </c>
      <c r="U44" s="133" t="s">
        <v>280</v>
      </c>
      <c r="V44" s="133" t="s">
        <v>280</v>
      </c>
      <c r="W44" s="133" t="s">
        <v>280</v>
      </c>
      <c r="X44" s="133" t="s">
        <v>280</v>
      </c>
      <c r="Y44" s="134" t="s">
        <v>280</v>
      </c>
    </row>
    <row r="45" spans="1:25">
      <c r="A45" s="104" t="s">
        <v>178</v>
      </c>
      <c r="B45" s="96" t="s">
        <v>136</v>
      </c>
      <c r="C45" s="105" t="s">
        <v>185</v>
      </c>
      <c r="D45" s="101"/>
      <c r="E45" s="101"/>
      <c r="F45" s="101"/>
      <c r="G45" s="104" t="s">
        <v>183</v>
      </c>
      <c r="H45" s="106" t="s">
        <v>143</v>
      </c>
      <c r="I45" s="100" t="s">
        <v>119</v>
      </c>
      <c r="J45" s="101"/>
      <c r="K45" s="101"/>
      <c r="L45" s="121"/>
      <c r="M45" s="121"/>
      <c r="N45" s="121"/>
      <c r="O45" s="291" t="s">
        <v>272</v>
      </c>
      <c r="P45" s="292" t="s">
        <v>272</v>
      </c>
      <c r="Q45" s="293" t="s">
        <v>272</v>
      </c>
      <c r="R45" s="116" t="s">
        <v>246</v>
      </c>
      <c r="S45" s="133" t="s">
        <v>281</v>
      </c>
      <c r="T45" s="133" t="s">
        <v>281</v>
      </c>
      <c r="U45" s="133" t="s">
        <v>281</v>
      </c>
      <c r="V45" s="133" t="s">
        <v>281</v>
      </c>
      <c r="W45" s="133" t="s">
        <v>281</v>
      </c>
      <c r="X45" s="133" t="s">
        <v>281</v>
      </c>
      <c r="Y45" s="134" t="s">
        <v>281</v>
      </c>
    </row>
    <row r="46" spans="1:25">
      <c r="A46" s="104" t="s">
        <v>178</v>
      </c>
      <c r="B46" s="96" t="s">
        <v>136</v>
      </c>
      <c r="C46" s="105" t="s">
        <v>186</v>
      </c>
      <c r="D46" s="101"/>
      <c r="E46" s="101"/>
      <c r="F46" s="101"/>
      <c r="G46" s="104" t="s">
        <v>180</v>
      </c>
      <c r="H46" s="106" t="s">
        <v>143</v>
      </c>
      <c r="I46" s="100" t="s">
        <v>187</v>
      </c>
      <c r="J46" s="101"/>
      <c r="K46" s="101"/>
      <c r="L46" s="121"/>
      <c r="M46" s="121"/>
      <c r="N46" s="121"/>
      <c r="O46" s="291" t="s">
        <v>272</v>
      </c>
      <c r="P46" s="292" t="s">
        <v>272</v>
      </c>
      <c r="Q46" s="293" t="s">
        <v>272</v>
      </c>
      <c r="R46" s="116" t="s">
        <v>246</v>
      </c>
      <c r="S46" s="133" t="s">
        <v>282</v>
      </c>
      <c r="T46" s="133" t="s">
        <v>282</v>
      </c>
      <c r="U46" s="133" t="s">
        <v>282</v>
      </c>
      <c r="V46" s="133" t="s">
        <v>282</v>
      </c>
      <c r="W46" s="133" t="s">
        <v>282</v>
      </c>
      <c r="X46" s="133" t="s">
        <v>282</v>
      </c>
      <c r="Y46" s="134" t="s">
        <v>282</v>
      </c>
    </row>
    <row r="47" spans="1:25">
      <c r="A47" s="96"/>
      <c r="B47" s="96"/>
      <c r="C47" s="101"/>
      <c r="D47" s="101"/>
      <c r="E47" s="101"/>
      <c r="F47" s="101"/>
      <c r="G47" s="104" t="s">
        <v>183</v>
      </c>
      <c r="H47" s="106" t="s">
        <v>143</v>
      </c>
      <c r="I47" s="100" t="s">
        <v>188</v>
      </c>
      <c r="J47" s="101"/>
      <c r="K47" s="101"/>
      <c r="L47" s="121"/>
      <c r="M47" s="121"/>
      <c r="N47" s="121"/>
      <c r="O47" s="291" t="s">
        <v>272</v>
      </c>
      <c r="P47" s="292" t="s">
        <v>272</v>
      </c>
      <c r="Q47" s="293" t="s">
        <v>272</v>
      </c>
      <c r="R47" s="116" t="s">
        <v>246</v>
      </c>
      <c r="S47" s="133" t="s">
        <v>283</v>
      </c>
      <c r="T47" s="133" t="s">
        <v>283</v>
      </c>
      <c r="U47" s="133" t="s">
        <v>283</v>
      </c>
      <c r="V47" s="133" t="s">
        <v>283</v>
      </c>
      <c r="W47" s="133" t="s">
        <v>283</v>
      </c>
      <c r="X47" s="133" t="s">
        <v>283</v>
      </c>
      <c r="Y47" s="134" t="s">
        <v>283</v>
      </c>
    </row>
    <row r="48" spans="1:25">
      <c r="A48" s="105" t="s">
        <v>104</v>
      </c>
      <c r="B48" s="96"/>
      <c r="C48" s="101"/>
      <c r="D48" s="101"/>
      <c r="E48" s="101"/>
      <c r="F48" s="101"/>
      <c r="G48" s="104" t="s">
        <v>180</v>
      </c>
      <c r="H48" s="106" t="s">
        <v>143</v>
      </c>
      <c r="I48" s="100" t="s">
        <v>428</v>
      </c>
      <c r="J48" s="101"/>
      <c r="K48" s="101"/>
      <c r="L48" s="121"/>
      <c r="M48" s="121"/>
      <c r="N48" s="121"/>
      <c r="O48" s="291" t="s">
        <v>272</v>
      </c>
      <c r="P48" s="292" t="s">
        <v>272</v>
      </c>
      <c r="Q48" s="293" t="s">
        <v>272</v>
      </c>
      <c r="R48" s="116" t="s">
        <v>246</v>
      </c>
      <c r="S48" s="133" t="s">
        <v>284</v>
      </c>
      <c r="T48" s="133" t="s">
        <v>284</v>
      </c>
      <c r="U48" s="133" t="s">
        <v>284</v>
      </c>
      <c r="V48" s="133" t="s">
        <v>284</v>
      </c>
      <c r="W48" s="133" t="s">
        <v>284</v>
      </c>
      <c r="X48" s="133" t="s">
        <v>284</v>
      </c>
      <c r="Y48" s="134" t="s">
        <v>284</v>
      </c>
    </row>
    <row r="49" spans="1:25">
      <c r="A49" s="104" t="s">
        <v>178</v>
      </c>
      <c r="B49" s="96" t="s">
        <v>151</v>
      </c>
      <c r="C49" s="105" t="s">
        <v>189</v>
      </c>
      <c r="D49" s="101"/>
      <c r="E49" s="101"/>
      <c r="F49" s="101"/>
      <c r="G49" s="100"/>
      <c r="H49" s="100"/>
      <c r="I49" s="101"/>
      <c r="J49" s="101"/>
      <c r="K49" s="101"/>
      <c r="L49" s="121"/>
      <c r="M49" s="121"/>
      <c r="N49" s="121"/>
      <c r="O49" s="291" t="s">
        <v>272</v>
      </c>
      <c r="P49" s="292" t="s">
        <v>272</v>
      </c>
      <c r="Q49" s="293" t="s">
        <v>272</v>
      </c>
      <c r="R49" s="116" t="s">
        <v>246</v>
      </c>
      <c r="S49" s="133" t="s">
        <v>285</v>
      </c>
      <c r="T49" s="133" t="s">
        <v>285</v>
      </c>
      <c r="U49" s="133" t="s">
        <v>285</v>
      </c>
      <c r="V49" s="133" t="s">
        <v>285</v>
      </c>
      <c r="W49" s="133" t="s">
        <v>285</v>
      </c>
      <c r="X49" s="133" t="s">
        <v>285</v>
      </c>
      <c r="Y49" s="134" t="s">
        <v>285</v>
      </c>
    </row>
    <row r="50" spans="1:25">
      <c r="A50" s="104" t="s">
        <v>190</v>
      </c>
      <c r="B50" s="96" t="s">
        <v>151</v>
      </c>
      <c r="C50" s="105" t="s">
        <v>191</v>
      </c>
      <c r="D50" s="101"/>
      <c r="E50" s="101"/>
      <c r="F50" s="101"/>
      <c r="G50" s="100" t="s">
        <v>104</v>
      </c>
      <c r="H50" s="100"/>
      <c r="I50" s="101"/>
      <c r="J50" s="101"/>
      <c r="K50" s="101"/>
      <c r="L50" s="121"/>
      <c r="M50" s="121"/>
      <c r="N50" s="121"/>
      <c r="O50" s="291" t="s">
        <v>272</v>
      </c>
      <c r="P50" s="292" t="s">
        <v>272</v>
      </c>
      <c r="Q50" s="293" t="s">
        <v>272</v>
      </c>
      <c r="R50" s="116" t="s">
        <v>246</v>
      </c>
      <c r="S50" s="133" t="s">
        <v>286</v>
      </c>
      <c r="T50" s="133" t="s">
        <v>286</v>
      </c>
      <c r="U50" s="133" t="s">
        <v>286</v>
      </c>
      <c r="V50" s="133" t="s">
        <v>286</v>
      </c>
      <c r="W50" s="133" t="s">
        <v>286</v>
      </c>
      <c r="X50" s="133" t="s">
        <v>286</v>
      </c>
      <c r="Y50" s="134" t="s">
        <v>286</v>
      </c>
    </row>
    <row r="51" spans="1:25">
      <c r="A51" s="104" t="s">
        <v>178</v>
      </c>
      <c r="B51" s="96" t="s">
        <v>192</v>
      </c>
      <c r="C51" s="105" t="s">
        <v>193</v>
      </c>
      <c r="D51" s="101"/>
      <c r="E51" s="101"/>
      <c r="F51" s="101"/>
      <c r="G51" s="104" t="s">
        <v>194</v>
      </c>
      <c r="H51" s="106" t="s">
        <v>192</v>
      </c>
      <c r="I51" s="100" t="s">
        <v>120</v>
      </c>
      <c r="J51" s="101"/>
      <c r="K51" s="101"/>
      <c r="L51" s="121"/>
      <c r="M51" s="121"/>
      <c r="N51" s="121"/>
      <c r="O51" s="291" t="s">
        <v>272</v>
      </c>
      <c r="P51" s="292" t="s">
        <v>272</v>
      </c>
      <c r="Q51" s="293" t="s">
        <v>272</v>
      </c>
      <c r="R51" s="116" t="s">
        <v>246</v>
      </c>
      <c r="S51" s="133" t="s">
        <v>287</v>
      </c>
      <c r="T51" s="133" t="s">
        <v>287</v>
      </c>
      <c r="U51" s="133" t="s">
        <v>287</v>
      </c>
      <c r="V51" s="133" t="s">
        <v>287</v>
      </c>
      <c r="W51" s="133" t="s">
        <v>287</v>
      </c>
      <c r="X51" s="133" t="s">
        <v>287</v>
      </c>
      <c r="Y51" s="134" t="s">
        <v>287</v>
      </c>
    </row>
    <row r="52" spans="1:25">
      <c r="A52" s="104" t="s">
        <v>190</v>
      </c>
      <c r="B52" s="96" t="s">
        <v>151</v>
      </c>
      <c r="C52" s="105" t="s">
        <v>195</v>
      </c>
      <c r="D52" s="101"/>
      <c r="E52" s="101"/>
      <c r="F52" s="101"/>
      <c r="G52" s="104" t="s">
        <v>183</v>
      </c>
      <c r="H52" s="106" t="s">
        <v>151</v>
      </c>
      <c r="I52" s="100" t="s">
        <v>196</v>
      </c>
      <c r="J52" s="101"/>
      <c r="K52" s="101"/>
      <c r="L52" s="121"/>
      <c r="M52" s="121"/>
      <c r="N52" s="121"/>
      <c r="O52" s="291"/>
      <c r="P52" s="292" t="s">
        <v>272</v>
      </c>
      <c r="Q52" s="293" t="s">
        <v>272</v>
      </c>
      <c r="R52" s="116"/>
      <c r="S52" s="133"/>
      <c r="T52" s="133" t="s">
        <v>288</v>
      </c>
      <c r="U52" s="133" t="s">
        <v>288</v>
      </c>
      <c r="V52" s="133" t="s">
        <v>288</v>
      </c>
      <c r="W52" s="133" t="s">
        <v>288</v>
      </c>
      <c r="X52" s="133" t="s">
        <v>288</v>
      </c>
      <c r="Y52" s="134" t="s">
        <v>288</v>
      </c>
    </row>
    <row r="53" spans="1:25">
      <c r="A53" s="104" t="s">
        <v>197</v>
      </c>
      <c r="B53" s="96" t="s">
        <v>151</v>
      </c>
      <c r="C53" s="105" t="s">
        <v>198</v>
      </c>
      <c r="D53" s="101"/>
      <c r="E53" s="101"/>
      <c r="F53" s="101"/>
      <c r="G53" s="104" t="s">
        <v>183</v>
      </c>
      <c r="H53" s="106" t="s">
        <v>151</v>
      </c>
      <c r="I53" s="100" t="s">
        <v>121</v>
      </c>
      <c r="J53" s="101"/>
      <c r="K53" s="101"/>
      <c r="L53" s="121"/>
      <c r="M53" s="121"/>
      <c r="N53" s="121"/>
      <c r="O53" s="291"/>
      <c r="P53" s="292"/>
      <c r="Q53" s="293"/>
      <c r="R53" s="116"/>
      <c r="S53" s="133"/>
      <c r="T53" s="133"/>
      <c r="U53" s="133"/>
      <c r="V53" s="133"/>
      <c r="W53" s="133"/>
      <c r="X53" s="133"/>
      <c r="Y53" s="134"/>
    </row>
    <row r="54" spans="1:25">
      <c r="A54" s="104" t="s">
        <v>178</v>
      </c>
      <c r="B54" s="96" t="s">
        <v>151</v>
      </c>
      <c r="C54" s="105" t="s">
        <v>122</v>
      </c>
      <c r="D54" s="101"/>
      <c r="E54" s="101"/>
      <c r="F54" s="101"/>
      <c r="G54" s="100"/>
      <c r="H54" s="101"/>
      <c r="I54" s="101"/>
      <c r="J54" s="101"/>
      <c r="K54" s="101"/>
      <c r="L54" s="121"/>
      <c r="M54" s="121"/>
      <c r="N54" s="121"/>
      <c r="O54" s="291" t="s">
        <v>289</v>
      </c>
      <c r="P54" s="292"/>
      <c r="Q54" s="293"/>
      <c r="R54" s="116" t="s">
        <v>273</v>
      </c>
      <c r="S54" s="133" t="s">
        <v>290</v>
      </c>
      <c r="T54" s="133" t="s">
        <v>290</v>
      </c>
      <c r="U54" s="133" t="s">
        <v>290</v>
      </c>
      <c r="V54" s="133" t="s">
        <v>290</v>
      </c>
      <c r="W54" s="133" t="s">
        <v>290</v>
      </c>
      <c r="X54" s="133" t="s">
        <v>290</v>
      </c>
      <c r="Y54" s="134" t="s">
        <v>290</v>
      </c>
    </row>
    <row r="55" spans="1:25">
      <c r="A55" s="104" t="s">
        <v>178</v>
      </c>
      <c r="B55" s="96" t="s">
        <v>151</v>
      </c>
      <c r="C55" s="105" t="s">
        <v>199</v>
      </c>
      <c r="D55" s="101"/>
      <c r="E55" s="101"/>
      <c r="F55" s="101"/>
      <c r="G55" s="100"/>
      <c r="H55" s="101"/>
      <c r="I55" s="101"/>
      <c r="J55" s="101"/>
      <c r="K55" s="101"/>
      <c r="L55" s="121"/>
      <c r="M55" s="121"/>
      <c r="N55" s="121"/>
      <c r="O55" s="291" t="s">
        <v>291</v>
      </c>
      <c r="P55" s="292"/>
      <c r="Q55" s="293"/>
      <c r="R55" s="116" t="s">
        <v>273</v>
      </c>
      <c r="S55" s="133" t="s">
        <v>292</v>
      </c>
      <c r="T55" s="133" t="s">
        <v>292</v>
      </c>
      <c r="U55" s="133" t="s">
        <v>292</v>
      </c>
      <c r="V55" s="133" t="s">
        <v>292</v>
      </c>
      <c r="W55" s="133" t="s">
        <v>292</v>
      </c>
      <c r="X55" s="133" t="s">
        <v>292</v>
      </c>
      <c r="Y55" s="134" t="s">
        <v>292</v>
      </c>
    </row>
    <row r="56" spans="1:25">
      <c r="A56" s="104" t="s">
        <v>178</v>
      </c>
      <c r="B56" s="96" t="s">
        <v>192</v>
      </c>
      <c r="C56" s="105" t="s">
        <v>200</v>
      </c>
      <c r="D56" s="101"/>
      <c r="E56" s="101"/>
      <c r="F56" s="101"/>
      <c r="G56" s="100"/>
      <c r="H56" s="101"/>
      <c r="I56" s="101"/>
      <c r="J56" s="101"/>
      <c r="K56" s="101"/>
      <c r="L56" s="121"/>
      <c r="M56" s="121"/>
      <c r="N56" s="121"/>
      <c r="O56" s="291" t="s">
        <v>291</v>
      </c>
      <c r="P56" s="292"/>
      <c r="Q56" s="293"/>
      <c r="R56" s="116" t="s">
        <v>273</v>
      </c>
      <c r="S56" s="133" t="s">
        <v>293</v>
      </c>
      <c r="T56" s="133" t="s">
        <v>293</v>
      </c>
      <c r="U56" s="133" t="s">
        <v>293</v>
      </c>
      <c r="V56" s="133" t="s">
        <v>293</v>
      </c>
      <c r="W56" s="133" t="s">
        <v>293</v>
      </c>
      <c r="X56" s="133" t="s">
        <v>293</v>
      </c>
      <c r="Y56" s="134" t="s">
        <v>293</v>
      </c>
    </row>
    <row r="57" spans="1:25">
      <c r="A57" s="104" t="s">
        <v>178</v>
      </c>
      <c r="B57" s="96" t="s">
        <v>151</v>
      </c>
      <c r="C57" s="105" t="s">
        <v>201</v>
      </c>
      <c r="D57" s="101"/>
      <c r="E57" s="101"/>
      <c r="F57" s="101"/>
      <c r="G57" s="100"/>
      <c r="H57" s="101"/>
      <c r="I57" s="101"/>
      <c r="J57" s="101"/>
      <c r="K57" s="101"/>
      <c r="L57" s="121"/>
      <c r="M57" s="121"/>
      <c r="N57" s="121"/>
      <c r="O57" s="291" t="s">
        <v>291</v>
      </c>
      <c r="P57" s="292"/>
      <c r="Q57" s="293"/>
      <c r="R57" s="116" t="s">
        <v>273</v>
      </c>
      <c r="S57" s="133" t="s">
        <v>294</v>
      </c>
      <c r="T57" s="133" t="s">
        <v>294</v>
      </c>
      <c r="U57" s="133" t="s">
        <v>294</v>
      </c>
      <c r="V57" s="133" t="s">
        <v>294</v>
      </c>
      <c r="W57" s="133" t="s">
        <v>294</v>
      </c>
      <c r="X57" s="133" t="s">
        <v>294</v>
      </c>
      <c r="Y57" s="134" t="s">
        <v>294</v>
      </c>
    </row>
    <row r="58" spans="1:25">
      <c r="A58" s="104" t="s">
        <v>178</v>
      </c>
      <c r="B58" s="96" t="s">
        <v>151</v>
      </c>
      <c r="C58" s="105" t="s">
        <v>202</v>
      </c>
      <c r="D58" s="101"/>
      <c r="E58" s="101"/>
      <c r="F58" s="101"/>
      <c r="G58" s="100"/>
      <c r="H58" s="101"/>
      <c r="I58" s="101"/>
      <c r="J58" s="101"/>
      <c r="K58" s="101"/>
      <c r="L58" s="121"/>
      <c r="M58" s="121"/>
      <c r="N58" s="121"/>
      <c r="O58" s="291" t="s">
        <v>289</v>
      </c>
      <c r="P58" s="292"/>
      <c r="Q58" s="293"/>
      <c r="R58" s="116" t="s">
        <v>273</v>
      </c>
      <c r="S58" s="133" t="s">
        <v>295</v>
      </c>
      <c r="T58" s="133" t="s">
        <v>295</v>
      </c>
      <c r="U58" s="133" t="s">
        <v>295</v>
      </c>
      <c r="V58" s="133" t="s">
        <v>295</v>
      </c>
      <c r="W58" s="133" t="s">
        <v>295</v>
      </c>
      <c r="X58" s="133" t="s">
        <v>295</v>
      </c>
      <c r="Y58" s="134" t="s">
        <v>295</v>
      </c>
    </row>
    <row r="59" spans="1:25">
      <c r="A59" s="104"/>
      <c r="B59" s="96"/>
      <c r="C59" s="105"/>
      <c r="D59" s="101"/>
      <c r="E59" s="101"/>
      <c r="F59" s="101"/>
      <c r="G59" s="100"/>
      <c r="H59" s="101"/>
      <c r="I59" s="101"/>
      <c r="J59" s="101"/>
      <c r="K59" s="101"/>
      <c r="L59" s="121"/>
      <c r="M59" s="121"/>
      <c r="N59" s="121"/>
      <c r="O59" s="291" t="s">
        <v>289</v>
      </c>
      <c r="P59" s="292"/>
      <c r="Q59" s="293"/>
      <c r="R59" s="116" t="s">
        <v>273</v>
      </c>
      <c r="S59" s="133" t="s">
        <v>296</v>
      </c>
      <c r="T59" s="133"/>
      <c r="U59" s="133"/>
      <c r="V59" s="133"/>
      <c r="W59" s="133"/>
      <c r="X59" s="133"/>
      <c r="Y59" s="134"/>
    </row>
    <row r="60" spans="1:25">
      <c r="A60" s="96"/>
      <c r="B60" s="108"/>
      <c r="C60" s="101"/>
      <c r="D60" s="101"/>
      <c r="E60" s="101"/>
      <c r="F60" s="101"/>
      <c r="G60" s="100"/>
      <c r="H60" s="101"/>
      <c r="I60" s="101"/>
      <c r="J60" s="101"/>
      <c r="K60" s="101"/>
      <c r="L60" s="121"/>
      <c r="M60" s="121"/>
      <c r="N60" s="121"/>
      <c r="O60" s="291" t="s">
        <v>289</v>
      </c>
      <c r="P60" s="292"/>
      <c r="Q60" s="293"/>
      <c r="R60" s="116" t="s">
        <v>273</v>
      </c>
      <c r="S60" s="133" t="s">
        <v>297</v>
      </c>
      <c r="T60" s="133"/>
      <c r="U60" s="133"/>
      <c r="V60" s="133"/>
      <c r="W60" s="133"/>
      <c r="X60" s="133"/>
      <c r="Y60" s="134"/>
    </row>
    <row r="61" spans="1:25">
      <c r="A61" s="99" t="s">
        <v>422</v>
      </c>
      <c r="B61" s="108"/>
      <c r="C61" s="101"/>
      <c r="D61" s="101"/>
      <c r="E61" s="101"/>
      <c r="F61" s="101"/>
      <c r="G61" s="102" t="s">
        <v>107</v>
      </c>
      <c r="H61" s="101"/>
      <c r="I61" s="101"/>
      <c r="J61" s="101"/>
      <c r="K61" s="101"/>
      <c r="L61" s="121"/>
      <c r="M61" s="121"/>
      <c r="N61" s="121"/>
      <c r="O61" s="291" t="s">
        <v>289</v>
      </c>
      <c r="P61" s="292"/>
      <c r="Q61" s="293"/>
      <c r="R61" s="116" t="s">
        <v>273</v>
      </c>
      <c r="S61" s="133" t="s">
        <v>298</v>
      </c>
      <c r="T61" s="133"/>
      <c r="U61" s="133"/>
      <c r="V61" s="133"/>
      <c r="W61" s="133"/>
      <c r="X61" s="133"/>
      <c r="Y61" s="134"/>
    </row>
    <row r="62" spans="1:25">
      <c r="A62" s="105"/>
      <c r="B62" s="108"/>
      <c r="C62" s="101"/>
      <c r="D62" s="101"/>
      <c r="E62" s="101"/>
      <c r="F62" s="101"/>
      <c r="G62" s="100"/>
      <c r="H62" s="101"/>
      <c r="I62" s="101"/>
      <c r="J62" s="101"/>
      <c r="K62" s="101"/>
      <c r="L62" s="121"/>
      <c r="M62" s="121"/>
      <c r="N62" s="121"/>
      <c r="O62" s="291" t="s">
        <v>289</v>
      </c>
      <c r="P62" s="292"/>
      <c r="Q62" s="293"/>
      <c r="R62" s="116" t="s">
        <v>273</v>
      </c>
      <c r="S62" s="133" t="s">
        <v>299</v>
      </c>
      <c r="T62" s="133"/>
      <c r="U62" s="133"/>
      <c r="V62" s="133"/>
      <c r="W62" s="133"/>
      <c r="X62" s="133"/>
      <c r="Y62" s="134"/>
    </row>
    <row r="63" spans="1:25">
      <c r="A63" s="100" t="s">
        <v>102</v>
      </c>
      <c r="B63" s="108"/>
      <c r="C63" s="101"/>
      <c r="D63" s="101"/>
      <c r="E63" s="101"/>
      <c r="F63" s="101"/>
      <c r="G63" s="100" t="s">
        <v>102</v>
      </c>
      <c r="H63" s="101"/>
      <c r="I63" s="101"/>
      <c r="J63" s="101"/>
      <c r="K63" s="101"/>
      <c r="L63" s="121"/>
      <c r="M63" s="121"/>
      <c r="N63" s="121"/>
      <c r="O63" s="291" t="s">
        <v>289</v>
      </c>
      <c r="P63" s="292"/>
      <c r="Q63" s="293"/>
      <c r="R63" s="116" t="s">
        <v>273</v>
      </c>
      <c r="S63" s="133" t="s">
        <v>300</v>
      </c>
      <c r="T63" s="133"/>
      <c r="U63" s="133"/>
      <c r="V63" s="133"/>
      <c r="W63" s="133"/>
      <c r="X63" s="133"/>
      <c r="Y63" s="134"/>
    </row>
    <row r="64" spans="1:25">
      <c r="A64" s="104" t="s">
        <v>203</v>
      </c>
      <c r="B64" s="96" t="s">
        <v>143</v>
      </c>
      <c r="C64" s="105" t="s">
        <v>204</v>
      </c>
      <c r="D64" s="101"/>
      <c r="E64" s="101"/>
      <c r="F64" s="101"/>
      <c r="G64" s="104" t="s">
        <v>205</v>
      </c>
      <c r="H64" s="106" t="s">
        <v>143</v>
      </c>
      <c r="I64" s="100" t="s">
        <v>206</v>
      </c>
      <c r="J64" s="101"/>
      <c r="K64" s="101"/>
      <c r="L64" s="121"/>
      <c r="M64" s="121"/>
      <c r="N64" s="121"/>
      <c r="O64" s="291" t="s">
        <v>289</v>
      </c>
      <c r="P64" s="292"/>
      <c r="Q64" s="293"/>
      <c r="R64" s="116" t="s">
        <v>273</v>
      </c>
      <c r="S64" s="133" t="s">
        <v>301</v>
      </c>
      <c r="T64" s="133"/>
      <c r="U64" s="133"/>
      <c r="V64" s="133"/>
      <c r="W64" s="133"/>
      <c r="X64" s="133"/>
      <c r="Y64" s="134"/>
    </row>
    <row r="65" spans="1:25">
      <c r="A65" s="104" t="s">
        <v>203</v>
      </c>
      <c r="B65" s="96" t="s">
        <v>143</v>
      </c>
      <c r="C65" s="105" t="s">
        <v>123</v>
      </c>
      <c r="D65" s="101"/>
      <c r="E65" s="101"/>
      <c r="F65" s="101"/>
      <c r="G65" s="104" t="s">
        <v>205</v>
      </c>
      <c r="H65" s="106" t="s">
        <v>136</v>
      </c>
      <c r="I65" s="100" t="s">
        <v>207</v>
      </c>
      <c r="J65" s="101"/>
      <c r="K65" s="101"/>
      <c r="L65" s="121"/>
      <c r="M65" s="121"/>
      <c r="N65" s="121"/>
      <c r="O65" s="291" t="s">
        <v>289</v>
      </c>
      <c r="P65" s="292"/>
      <c r="Q65" s="293"/>
      <c r="R65" s="116" t="s">
        <v>273</v>
      </c>
      <c r="S65" s="133" t="s">
        <v>302</v>
      </c>
      <c r="T65" s="133"/>
      <c r="U65" s="133"/>
      <c r="V65" s="133"/>
      <c r="W65" s="133"/>
      <c r="X65" s="133"/>
      <c r="Y65" s="134"/>
    </row>
    <row r="66" spans="1:25">
      <c r="A66" s="104" t="s">
        <v>203</v>
      </c>
      <c r="B66" s="96" t="s">
        <v>143</v>
      </c>
      <c r="C66" s="105" t="s">
        <v>208</v>
      </c>
      <c r="D66" s="101"/>
      <c r="E66" s="101"/>
      <c r="F66" s="101"/>
      <c r="G66" s="104" t="s">
        <v>209</v>
      </c>
      <c r="H66" s="106" t="s">
        <v>143</v>
      </c>
      <c r="I66" s="100" t="s">
        <v>210</v>
      </c>
      <c r="J66" s="101"/>
      <c r="K66" s="101"/>
      <c r="L66" s="121"/>
      <c r="M66" s="121"/>
      <c r="N66" s="121"/>
      <c r="O66" s="291" t="s">
        <v>289</v>
      </c>
      <c r="P66" s="292"/>
      <c r="Q66" s="293"/>
      <c r="R66" s="116" t="s">
        <v>273</v>
      </c>
      <c r="S66" s="133" t="s">
        <v>303</v>
      </c>
      <c r="T66" s="133"/>
      <c r="U66" s="133"/>
      <c r="V66" s="133"/>
      <c r="W66" s="133"/>
      <c r="X66" s="133"/>
      <c r="Y66" s="134"/>
    </row>
    <row r="67" spans="1:25">
      <c r="A67" s="104" t="s">
        <v>203</v>
      </c>
      <c r="B67" s="96" t="s">
        <v>143</v>
      </c>
      <c r="C67" s="105" t="s">
        <v>124</v>
      </c>
      <c r="D67" s="101"/>
      <c r="E67" s="101"/>
      <c r="F67" s="101"/>
      <c r="G67" s="104" t="s">
        <v>205</v>
      </c>
      <c r="H67" s="106" t="s">
        <v>143</v>
      </c>
      <c r="I67" s="100" t="s">
        <v>211</v>
      </c>
      <c r="J67" s="101"/>
      <c r="K67" s="101"/>
      <c r="L67" s="121"/>
      <c r="M67" s="121"/>
      <c r="N67" s="121"/>
      <c r="O67" s="291" t="s">
        <v>289</v>
      </c>
      <c r="P67" s="292"/>
      <c r="Q67" s="293"/>
      <c r="R67" s="116" t="s">
        <v>273</v>
      </c>
      <c r="S67" s="133" t="s">
        <v>304</v>
      </c>
      <c r="T67" s="133"/>
      <c r="U67" s="133"/>
      <c r="V67" s="133"/>
      <c r="W67" s="133"/>
      <c r="X67" s="133"/>
      <c r="Y67" s="134"/>
    </row>
    <row r="68" spans="1:25">
      <c r="A68" s="104" t="s">
        <v>203</v>
      </c>
      <c r="B68" s="96" t="s">
        <v>143</v>
      </c>
      <c r="C68" s="105" t="s">
        <v>212</v>
      </c>
      <c r="D68" s="101"/>
      <c r="E68" s="101"/>
      <c r="F68" s="101"/>
      <c r="G68" s="100"/>
      <c r="H68" s="101"/>
      <c r="I68" s="101"/>
      <c r="J68" s="101"/>
      <c r="K68" s="101"/>
      <c r="L68" s="121"/>
      <c r="M68" s="121"/>
      <c r="N68" s="121"/>
      <c r="O68" s="291" t="s">
        <v>289</v>
      </c>
      <c r="P68" s="292"/>
      <c r="Q68" s="293"/>
      <c r="R68" s="116" t="s">
        <v>273</v>
      </c>
      <c r="S68" s="133" t="s">
        <v>305</v>
      </c>
      <c r="T68" s="133"/>
      <c r="U68" s="133"/>
      <c r="V68" s="133"/>
      <c r="W68" s="133"/>
      <c r="X68" s="133"/>
      <c r="Y68" s="134"/>
    </row>
    <row r="69" spans="1:25">
      <c r="A69" s="104" t="s">
        <v>203</v>
      </c>
      <c r="B69" s="96" t="s">
        <v>143</v>
      </c>
      <c r="C69" s="105" t="s">
        <v>438</v>
      </c>
      <c r="D69" s="101"/>
      <c r="E69" s="101"/>
      <c r="F69" s="101"/>
      <c r="G69" s="100" t="s">
        <v>104</v>
      </c>
      <c r="H69" s="101"/>
      <c r="I69" s="101"/>
      <c r="J69" s="101"/>
      <c r="K69" s="101"/>
      <c r="L69" s="121"/>
      <c r="M69" s="121"/>
      <c r="N69" s="121"/>
      <c r="O69" s="291" t="s">
        <v>289</v>
      </c>
      <c r="P69" s="292"/>
      <c r="Q69" s="293"/>
      <c r="R69" s="116" t="s">
        <v>273</v>
      </c>
      <c r="S69" s="133" t="s">
        <v>306</v>
      </c>
      <c r="T69" s="133"/>
      <c r="U69" s="133"/>
      <c r="V69" s="133"/>
      <c r="W69" s="133"/>
      <c r="X69" s="133"/>
      <c r="Y69" s="294"/>
    </row>
    <row r="70" spans="1:25">
      <c r="A70" s="104" t="s">
        <v>203</v>
      </c>
      <c r="B70" s="96" t="s">
        <v>143</v>
      </c>
      <c r="C70" s="105" t="s">
        <v>439</v>
      </c>
      <c r="D70" s="101"/>
      <c r="E70" s="101"/>
      <c r="F70" s="101"/>
      <c r="G70" s="104" t="s">
        <v>205</v>
      </c>
      <c r="H70" s="106" t="s">
        <v>151</v>
      </c>
      <c r="I70" s="100" t="s">
        <v>213</v>
      </c>
      <c r="J70" s="101"/>
      <c r="K70" s="101"/>
      <c r="L70" s="121"/>
      <c r="M70" s="121"/>
      <c r="N70" s="121"/>
      <c r="O70" s="291" t="s">
        <v>289</v>
      </c>
      <c r="P70" s="292"/>
      <c r="Q70" s="293"/>
      <c r="R70" s="116" t="s">
        <v>273</v>
      </c>
      <c r="S70" s="133" t="s">
        <v>307</v>
      </c>
      <c r="T70" s="133"/>
      <c r="U70" s="133"/>
      <c r="V70" s="133"/>
      <c r="W70" s="133"/>
      <c r="X70" s="133"/>
      <c r="Y70" s="294"/>
    </row>
    <row r="71" spans="1:25">
      <c r="A71" s="106"/>
      <c r="B71" s="96"/>
      <c r="C71" s="101"/>
      <c r="D71" s="101"/>
      <c r="E71" s="101"/>
      <c r="F71" s="101"/>
      <c r="G71" s="104" t="s">
        <v>205</v>
      </c>
      <c r="H71" s="106" t="s">
        <v>151</v>
      </c>
      <c r="I71" s="100" t="s">
        <v>214</v>
      </c>
      <c r="J71" s="101"/>
      <c r="K71" s="101"/>
      <c r="L71" s="121"/>
      <c r="M71" s="121"/>
      <c r="N71" s="121"/>
      <c r="O71" s="291" t="s">
        <v>289</v>
      </c>
      <c r="P71" s="292"/>
      <c r="Q71" s="293"/>
      <c r="R71" s="116" t="s">
        <v>273</v>
      </c>
      <c r="S71" s="133" t="s">
        <v>308</v>
      </c>
      <c r="T71" s="133"/>
      <c r="U71" s="133"/>
      <c r="V71" s="133"/>
      <c r="W71" s="133"/>
      <c r="X71" s="133"/>
      <c r="Y71" s="134"/>
    </row>
    <row r="72" spans="1:25">
      <c r="A72" s="106"/>
      <c r="B72" s="96"/>
      <c r="C72" s="101"/>
      <c r="D72" s="101"/>
      <c r="E72" s="101"/>
      <c r="F72" s="101"/>
      <c r="G72" s="104" t="s">
        <v>209</v>
      </c>
      <c r="H72" s="106" t="s">
        <v>192</v>
      </c>
      <c r="I72" s="100" t="s">
        <v>429</v>
      </c>
      <c r="J72" s="101"/>
      <c r="K72" s="101"/>
      <c r="L72" s="121"/>
      <c r="M72" s="121"/>
      <c r="N72" s="121"/>
      <c r="O72" s="291" t="s">
        <v>289</v>
      </c>
      <c r="P72" s="292"/>
      <c r="Q72" s="293"/>
      <c r="R72" s="116" t="s">
        <v>273</v>
      </c>
      <c r="S72" s="133" t="s">
        <v>309</v>
      </c>
      <c r="T72" s="133"/>
      <c r="U72" s="133"/>
      <c r="V72" s="133"/>
      <c r="W72" s="133"/>
      <c r="X72" s="133"/>
      <c r="Y72" s="213"/>
    </row>
    <row r="73" spans="1:25">
      <c r="A73" s="105" t="s">
        <v>104</v>
      </c>
      <c r="B73" s="96"/>
      <c r="C73" s="101"/>
      <c r="D73" s="101"/>
      <c r="E73" s="101"/>
      <c r="F73" s="101"/>
      <c r="G73" s="104" t="s">
        <v>209</v>
      </c>
      <c r="H73" s="106" t="s">
        <v>151</v>
      </c>
      <c r="I73" s="100" t="s">
        <v>216</v>
      </c>
      <c r="J73" s="101"/>
      <c r="K73" s="101"/>
      <c r="L73" s="121"/>
      <c r="M73" s="121"/>
      <c r="N73" s="121"/>
      <c r="O73" s="291" t="s">
        <v>289</v>
      </c>
      <c r="P73" s="292"/>
      <c r="Q73" s="293"/>
      <c r="R73" s="116" t="s">
        <v>273</v>
      </c>
      <c r="S73" s="133" t="s">
        <v>310</v>
      </c>
      <c r="T73" s="133"/>
      <c r="U73" s="133"/>
      <c r="V73" s="133"/>
      <c r="W73" s="133"/>
      <c r="X73" s="133"/>
      <c r="Y73" s="213"/>
    </row>
    <row r="74" spans="1:25">
      <c r="A74" s="104" t="s">
        <v>203</v>
      </c>
      <c r="B74" s="96" t="s">
        <v>151</v>
      </c>
      <c r="C74" s="105" t="s">
        <v>215</v>
      </c>
      <c r="D74" s="101"/>
      <c r="E74" s="101"/>
      <c r="F74" s="101"/>
      <c r="G74" s="104" t="s">
        <v>205</v>
      </c>
      <c r="H74" s="106" t="s">
        <v>192</v>
      </c>
      <c r="I74" s="100" t="s">
        <v>219</v>
      </c>
      <c r="J74" s="101"/>
      <c r="K74" s="101"/>
      <c r="L74" s="121"/>
      <c r="M74" s="121"/>
      <c r="N74" s="121"/>
      <c r="O74" s="291" t="s">
        <v>289</v>
      </c>
      <c r="P74" s="292"/>
      <c r="Q74" s="293"/>
      <c r="R74" s="116" t="s">
        <v>273</v>
      </c>
      <c r="S74" s="133" t="s">
        <v>311</v>
      </c>
      <c r="T74" s="133"/>
      <c r="U74" s="133"/>
      <c r="V74" s="133"/>
      <c r="W74" s="133"/>
      <c r="X74" s="133"/>
      <c r="Y74" s="213"/>
    </row>
    <row r="75" spans="1:25">
      <c r="A75" s="104" t="s">
        <v>217</v>
      </c>
      <c r="B75" s="96" t="s">
        <v>151</v>
      </c>
      <c r="C75" s="105" t="s">
        <v>218</v>
      </c>
      <c r="D75" s="101"/>
      <c r="E75" s="101"/>
      <c r="F75" s="101"/>
      <c r="G75" s="104" t="s">
        <v>205</v>
      </c>
      <c r="H75" s="106" t="s">
        <v>151</v>
      </c>
      <c r="I75" s="100" t="s">
        <v>126</v>
      </c>
      <c r="J75" s="101"/>
      <c r="K75" s="101"/>
      <c r="L75" s="121"/>
      <c r="M75" s="121"/>
      <c r="N75" s="121"/>
      <c r="O75" s="291" t="s">
        <v>289</v>
      </c>
      <c r="P75" s="292"/>
      <c r="Q75" s="293"/>
      <c r="R75" s="116" t="s">
        <v>273</v>
      </c>
      <c r="S75" s="133" t="s">
        <v>312</v>
      </c>
      <c r="T75" s="133"/>
      <c r="U75" s="133"/>
      <c r="V75" s="133"/>
      <c r="W75" s="133"/>
      <c r="X75" s="133"/>
      <c r="Y75" s="213"/>
    </row>
    <row r="76" spans="1:25">
      <c r="A76" s="104" t="s">
        <v>203</v>
      </c>
      <c r="B76" s="96" t="s">
        <v>151</v>
      </c>
      <c r="C76" s="105" t="s">
        <v>125</v>
      </c>
      <c r="D76" s="101"/>
      <c r="E76" s="101"/>
      <c r="F76" s="101"/>
      <c r="G76" s="104"/>
      <c r="H76" s="106"/>
      <c r="I76" s="100"/>
      <c r="J76" s="101"/>
      <c r="K76" s="101"/>
      <c r="L76" s="121"/>
      <c r="M76" s="121"/>
      <c r="N76" s="121"/>
      <c r="O76" s="291" t="s">
        <v>289</v>
      </c>
      <c r="P76" s="292"/>
      <c r="Q76" s="293"/>
      <c r="R76" s="116" t="s">
        <v>273</v>
      </c>
      <c r="S76" s="133" t="s">
        <v>313</v>
      </c>
      <c r="T76" s="133"/>
      <c r="U76" s="133"/>
      <c r="V76" s="133"/>
      <c r="W76" s="133"/>
      <c r="X76" s="133"/>
      <c r="Y76" s="213"/>
    </row>
    <row r="77" spans="1:25">
      <c r="A77" s="104" t="s">
        <v>203</v>
      </c>
      <c r="B77" s="96" t="s">
        <v>151</v>
      </c>
      <c r="C77" s="105" t="s">
        <v>437</v>
      </c>
      <c r="D77" s="101"/>
      <c r="E77" s="101"/>
      <c r="F77" s="101"/>
      <c r="G77" s="100"/>
      <c r="H77" s="101"/>
      <c r="I77" s="101"/>
      <c r="J77" s="101"/>
      <c r="K77" s="101"/>
      <c r="L77" s="121"/>
      <c r="M77" s="121"/>
      <c r="N77" s="121"/>
      <c r="O77" s="291" t="s">
        <v>289</v>
      </c>
      <c r="P77" s="292"/>
      <c r="Q77" s="293"/>
      <c r="R77" s="116" t="s">
        <v>273</v>
      </c>
      <c r="S77" s="133" t="s">
        <v>314</v>
      </c>
      <c r="T77" s="133"/>
      <c r="U77" s="133"/>
      <c r="V77" s="133"/>
      <c r="W77" s="133"/>
      <c r="X77" s="133"/>
      <c r="Y77" s="213"/>
    </row>
    <row r="78" spans="1:25">
      <c r="A78" s="104" t="s">
        <v>203</v>
      </c>
      <c r="B78" s="96" t="s">
        <v>151</v>
      </c>
      <c r="C78" s="105" t="s">
        <v>127</v>
      </c>
      <c r="D78" s="101"/>
      <c r="E78" s="101"/>
      <c r="F78" s="101"/>
      <c r="G78" s="100"/>
      <c r="H78" s="101"/>
      <c r="I78" s="101"/>
      <c r="J78" s="101"/>
      <c r="K78" s="101"/>
      <c r="L78" s="121"/>
      <c r="M78" s="121"/>
      <c r="N78" s="121"/>
      <c r="O78" s="291" t="s">
        <v>289</v>
      </c>
      <c r="P78" s="292"/>
      <c r="Q78" s="293"/>
      <c r="R78" s="116" t="s">
        <v>273</v>
      </c>
      <c r="S78" s="133" t="s">
        <v>315</v>
      </c>
      <c r="T78" s="133"/>
      <c r="U78" s="133"/>
      <c r="V78" s="133"/>
      <c r="W78" s="133"/>
      <c r="X78" s="133"/>
      <c r="Y78" s="213"/>
    </row>
    <row r="79" spans="1:25">
      <c r="A79" s="104" t="s">
        <v>217</v>
      </c>
      <c r="B79" s="96" t="s">
        <v>151</v>
      </c>
      <c r="C79" s="105" t="s">
        <v>220</v>
      </c>
      <c r="D79" s="101"/>
      <c r="E79" s="101"/>
      <c r="F79" s="101"/>
      <c r="G79" s="100"/>
      <c r="H79" s="101"/>
      <c r="I79" s="101"/>
      <c r="J79" s="101"/>
      <c r="K79" s="101"/>
      <c r="L79" s="121"/>
      <c r="M79" s="121"/>
      <c r="N79" s="121"/>
      <c r="O79" s="291" t="s">
        <v>289</v>
      </c>
      <c r="P79" s="292"/>
      <c r="Q79" s="293"/>
      <c r="R79" s="116" t="s">
        <v>273</v>
      </c>
      <c r="S79" s="133" t="s">
        <v>316</v>
      </c>
      <c r="T79" s="133"/>
      <c r="U79" s="133"/>
      <c r="V79" s="133"/>
      <c r="W79" s="133"/>
      <c r="X79" s="133"/>
      <c r="Y79" s="213"/>
    </row>
    <row r="80" spans="1:25">
      <c r="A80" s="104" t="s">
        <v>203</v>
      </c>
      <c r="B80" s="96" t="s">
        <v>192</v>
      </c>
      <c r="C80" s="105" t="s">
        <v>221</v>
      </c>
      <c r="D80" s="101"/>
      <c r="E80" s="101"/>
      <c r="F80" s="101"/>
      <c r="G80" s="100"/>
      <c r="H80" s="101"/>
      <c r="I80" s="101"/>
      <c r="J80" s="101"/>
      <c r="K80" s="101"/>
      <c r="L80" s="121"/>
      <c r="M80" s="121"/>
      <c r="N80" s="121"/>
      <c r="O80" s="291" t="s">
        <v>289</v>
      </c>
      <c r="P80" s="292"/>
      <c r="Q80" s="293"/>
      <c r="R80" s="116" t="s">
        <v>273</v>
      </c>
      <c r="S80" s="133" t="s">
        <v>317</v>
      </c>
      <c r="T80" s="133"/>
      <c r="U80" s="133"/>
      <c r="V80" s="133"/>
      <c r="W80" s="133"/>
      <c r="X80" s="133"/>
      <c r="Y80" s="213"/>
    </row>
    <row r="81" spans="1:25">
      <c r="A81" s="104" t="s">
        <v>203</v>
      </c>
      <c r="B81" s="96" t="s">
        <v>192</v>
      </c>
      <c r="C81" s="105" t="s">
        <v>222</v>
      </c>
      <c r="D81" s="101"/>
      <c r="E81" s="101"/>
      <c r="F81" s="101"/>
      <c r="G81" s="100"/>
      <c r="H81" s="101"/>
      <c r="I81" s="101"/>
      <c r="J81" s="101"/>
      <c r="K81" s="101"/>
      <c r="L81" s="121"/>
      <c r="M81" s="121"/>
      <c r="N81" s="121"/>
      <c r="O81" s="291" t="s">
        <v>289</v>
      </c>
      <c r="P81" s="292"/>
      <c r="Q81" s="293"/>
      <c r="R81" s="116" t="s">
        <v>273</v>
      </c>
      <c r="S81" s="133" t="s">
        <v>318</v>
      </c>
      <c r="T81" s="133"/>
      <c r="U81" s="133"/>
      <c r="V81" s="133"/>
      <c r="W81" s="133"/>
      <c r="X81" s="133"/>
      <c r="Y81" s="213"/>
    </row>
    <row r="82" spans="1:25">
      <c r="A82" s="104" t="s">
        <v>203</v>
      </c>
      <c r="B82" s="96" t="s">
        <v>192</v>
      </c>
      <c r="C82" s="105" t="s">
        <v>223</v>
      </c>
      <c r="D82" s="101"/>
      <c r="E82" s="101"/>
      <c r="F82" s="101"/>
      <c r="G82" s="100"/>
      <c r="H82" s="101"/>
      <c r="I82" s="101"/>
      <c r="J82" s="101"/>
      <c r="K82" s="101"/>
      <c r="L82" s="121"/>
      <c r="M82" s="121"/>
      <c r="N82" s="121"/>
      <c r="O82" s="291" t="s">
        <v>289</v>
      </c>
      <c r="P82" s="292"/>
      <c r="Q82" s="293"/>
      <c r="R82" s="116" t="s">
        <v>273</v>
      </c>
      <c r="S82" s="133" t="s">
        <v>319</v>
      </c>
      <c r="T82" s="133"/>
      <c r="U82" s="133"/>
      <c r="V82" s="133"/>
      <c r="W82" s="133"/>
      <c r="X82" s="133"/>
      <c r="Y82" s="213"/>
    </row>
    <row r="83" spans="1:25">
      <c r="A83" s="104" t="s">
        <v>203</v>
      </c>
      <c r="B83" s="96" t="s">
        <v>151</v>
      </c>
      <c r="C83" s="105" t="s">
        <v>224</v>
      </c>
      <c r="D83" s="101"/>
      <c r="E83" s="101"/>
      <c r="F83" s="101"/>
      <c r="G83" s="100"/>
      <c r="H83" s="101"/>
      <c r="I83" s="101"/>
      <c r="J83" s="101"/>
      <c r="K83" s="101"/>
      <c r="L83" s="121"/>
      <c r="M83" s="121"/>
      <c r="N83" s="121"/>
      <c r="O83" s="291" t="s">
        <v>289</v>
      </c>
      <c r="P83" s="292"/>
      <c r="Q83" s="293"/>
      <c r="R83" s="116" t="s">
        <v>273</v>
      </c>
      <c r="S83" s="133" t="s">
        <v>320</v>
      </c>
      <c r="T83" s="133"/>
      <c r="U83" s="133"/>
      <c r="V83" s="133"/>
      <c r="W83" s="133"/>
      <c r="X83" s="133"/>
      <c r="Y83" s="213"/>
    </row>
    <row r="84" spans="1:25">
      <c r="A84" s="104" t="s">
        <v>203</v>
      </c>
      <c r="B84" s="96" t="s">
        <v>151</v>
      </c>
      <c r="C84" s="105" t="s">
        <v>225</v>
      </c>
      <c r="D84" s="101"/>
      <c r="E84" s="101"/>
      <c r="F84" s="101"/>
      <c r="G84" s="100"/>
      <c r="H84" s="101"/>
      <c r="I84" s="101"/>
      <c r="J84" s="101"/>
      <c r="K84" s="101"/>
      <c r="L84" s="121"/>
      <c r="M84" s="121"/>
      <c r="N84" s="121"/>
      <c r="O84" s="291" t="s">
        <v>289</v>
      </c>
      <c r="P84" s="292"/>
      <c r="Q84" s="293"/>
      <c r="R84" s="116" t="s">
        <v>273</v>
      </c>
      <c r="S84" s="133" t="s">
        <v>321</v>
      </c>
      <c r="T84" s="133"/>
      <c r="U84" s="133"/>
      <c r="V84" s="133"/>
      <c r="W84" s="133"/>
      <c r="X84" s="133"/>
      <c r="Y84" s="213"/>
    </row>
    <row r="85" spans="1:25">
      <c r="A85" s="104" t="s">
        <v>203</v>
      </c>
      <c r="B85" s="96" t="s">
        <v>151</v>
      </c>
      <c r="C85" s="105" t="s">
        <v>412</v>
      </c>
      <c r="D85" s="101"/>
      <c r="E85" s="101"/>
      <c r="F85" s="101"/>
      <c r="G85" s="100"/>
      <c r="H85" s="101"/>
      <c r="I85" s="101"/>
      <c r="J85" s="101"/>
      <c r="K85" s="101"/>
      <c r="L85" s="121"/>
      <c r="M85" s="121"/>
      <c r="N85" s="121"/>
      <c r="O85" s="291" t="s">
        <v>289</v>
      </c>
      <c r="P85" s="292"/>
      <c r="Q85" s="293"/>
      <c r="R85" s="116" t="s">
        <v>273</v>
      </c>
      <c r="S85" s="133" t="s">
        <v>322</v>
      </c>
      <c r="T85" s="133"/>
      <c r="U85" s="133"/>
      <c r="V85" s="133"/>
      <c r="W85" s="133"/>
      <c r="X85" s="133"/>
      <c r="Y85" s="213"/>
    </row>
    <row r="86" spans="1:25">
      <c r="A86" s="104" t="s">
        <v>203</v>
      </c>
      <c r="B86" s="96" t="s">
        <v>151</v>
      </c>
      <c r="C86" s="105" t="s">
        <v>226</v>
      </c>
      <c r="D86" s="101"/>
      <c r="E86" s="101"/>
      <c r="F86" s="101"/>
      <c r="G86" s="100"/>
      <c r="H86" s="101"/>
      <c r="I86" s="101"/>
      <c r="J86" s="101"/>
      <c r="K86" s="101"/>
      <c r="L86" s="121"/>
      <c r="M86" s="121"/>
      <c r="N86" s="121"/>
      <c r="O86" s="291" t="s">
        <v>289</v>
      </c>
      <c r="P86" s="292"/>
      <c r="Q86" s="293"/>
      <c r="R86" s="116" t="s">
        <v>273</v>
      </c>
      <c r="S86" s="133" t="s">
        <v>323</v>
      </c>
      <c r="T86" s="133"/>
      <c r="U86" s="133"/>
      <c r="V86" s="133"/>
      <c r="W86" s="133"/>
      <c r="X86" s="133"/>
      <c r="Y86" s="213"/>
    </row>
    <row r="87" spans="1:25">
      <c r="A87" s="104" t="s">
        <v>203</v>
      </c>
      <c r="B87" s="96" t="s">
        <v>151</v>
      </c>
      <c r="C87" s="105" t="s">
        <v>227</v>
      </c>
      <c r="D87" s="101"/>
      <c r="E87" s="101"/>
      <c r="F87" s="101"/>
      <c r="G87" s="100"/>
      <c r="H87" s="101"/>
      <c r="I87" s="101"/>
      <c r="J87" s="101"/>
      <c r="K87" s="101"/>
      <c r="L87" s="121"/>
      <c r="M87" s="121"/>
      <c r="N87" s="121"/>
      <c r="O87" s="291" t="s">
        <v>289</v>
      </c>
      <c r="P87" s="292"/>
      <c r="Q87" s="293"/>
      <c r="R87" s="116" t="s">
        <v>324</v>
      </c>
      <c r="S87" s="133" t="s">
        <v>325</v>
      </c>
      <c r="T87" s="133" t="s">
        <v>325</v>
      </c>
      <c r="U87" s="133" t="s">
        <v>325</v>
      </c>
      <c r="V87" s="133" t="s">
        <v>325</v>
      </c>
      <c r="W87" s="133" t="s">
        <v>325</v>
      </c>
      <c r="X87" s="133" t="s">
        <v>325</v>
      </c>
      <c r="Y87" s="213" t="s">
        <v>325</v>
      </c>
    </row>
    <row r="88" spans="1:25">
      <c r="A88" s="104" t="s">
        <v>203</v>
      </c>
      <c r="B88" s="96" t="s">
        <v>192</v>
      </c>
      <c r="C88" s="100" t="s">
        <v>435</v>
      </c>
      <c r="D88" s="101"/>
      <c r="E88" s="101"/>
      <c r="F88" s="101"/>
      <c r="G88" s="100"/>
      <c r="H88" s="101"/>
      <c r="I88" s="101"/>
      <c r="J88" s="101"/>
      <c r="K88" s="101"/>
      <c r="L88" s="121"/>
      <c r="M88" s="121"/>
      <c r="N88" s="121"/>
      <c r="O88" s="291" t="s">
        <v>289</v>
      </c>
      <c r="P88" s="292"/>
      <c r="Q88" s="293"/>
      <c r="R88" s="116" t="s">
        <v>324</v>
      </c>
      <c r="S88" s="133" t="s">
        <v>326</v>
      </c>
      <c r="T88" s="133" t="s">
        <v>326</v>
      </c>
      <c r="U88" s="133" t="s">
        <v>326</v>
      </c>
      <c r="V88" s="133" t="s">
        <v>326</v>
      </c>
      <c r="W88" s="133" t="s">
        <v>326</v>
      </c>
      <c r="X88" s="133" t="s">
        <v>326</v>
      </c>
      <c r="Y88" s="213" t="s">
        <v>326</v>
      </c>
    </row>
    <row r="89" spans="1:25">
      <c r="A89" s="104" t="s">
        <v>31</v>
      </c>
      <c r="B89" s="96" t="s">
        <v>30</v>
      </c>
      <c r="C89" s="100" t="s">
        <v>423</v>
      </c>
      <c r="D89" s="121"/>
      <c r="E89" s="121"/>
      <c r="F89" s="121"/>
      <c r="G89" s="121"/>
      <c r="H89" s="121"/>
      <c r="I89" s="121"/>
      <c r="J89" s="121"/>
      <c r="K89" s="121"/>
      <c r="L89" s="121"/>
      <c r="M89" s="121"/>
      <c r="N89" s="121"/>
      <c r="O89" s="291" t="s">
        <v>291</v>
      </c>
      <c r="P89" s="292"/>
      <c r="Q89" s="293"/>
      <c r="R89" s="116" t="s">
        <v>324</v>
      </c>
      <c r="S89" s="133" t="s">
        <v>327</v>
      </c>
      <c r="T89" s="133" t="s">
        <v>327</v>
      </c>
      <c r="U89" s="133" t="s">
        <v>327</v>
      </c>
      <c r="V89" s="133" t="s">
        <v>327</v>
      </c>
      <c r="W89" s="133" t="s">
        <v>327</v>
      </c>
      <c r="X89" s="133" t="s">
        <v>327</v>
      </c>
      <c r="Y89" s="213" t="s">
        <v>327</v>
      </c>
    </row>
    <row r="90" spans="1:25">
      <c r="A90" s="104" t="s">
        <v>31</v>
      </c>
      <c r="B90" s="96" t="s">
        <v>30</v>
      </c>
      <c r="C90" s="100" t="s">
        <v>424</v>
      </c>
      <c r="D90" s="121"/>
      <c r="E90" s="121"/>
      <c r="F90" s="121"/>
      <c r="G90" s="121"/>
      <c r="H90" s="121"/>
      <c r="I90" s="121"/>
      <c r="J90" s="121"/>
      <c r="K90" s="121"/>
      <c r="L90" s="121"/>
      <c r="M90" s="121"/>
      <c r="N90" s="121"/>
      <c r="O90" s="291" t="s">
        <v>289</v>
      </c>
      <c r="P90" s="292"/>
      <c r="Q90" s="293"/>
      <c r="R90" s="116" t="s">
        <v>324</v>
      </c>
      <c r="S90" s="133" t="s">
        <v>434</v>
      </c>
      <c r="T90" s="133" t="s">
        <v>328</v>
      </c>
      <c r="U90" s="133" t="s">
        <v>328</v>
      </c>
      <c r="V90" s="133" t="s">
        <v>328</v>
      </c>
      <c r="W90" s="133" t="s">
        <v>328</v>
      </c>
      <c r="X90" s="133" t="s">
        <v>328</v>
      </c>
      <c r="Y90" s="134" t="s">
        <v>328</v>
      </c>
    </row>
    <row r="91" spans="1:25">
      <c r="A91" s="104" t="s">
        <v>31</v>
      </c>
      <c r="B91" s="96" t="s">
        <v>30</v>
      </c>
      <c r="C91" s="100" t="s">
        <v>425</v>
      </c>
      <c r="D91" s="121"/>
      <c r="E91" s="121"/>
      <c r="F91" s="121"/>
      <c r="G91" s="121"/>
      <c r="H91" s="121"/>
      <c r="I91" s="121"/>
      <c r="J91" s="121"/>
      <c r="K91" s="121"/>
      <c r="L91" s="121"/>
      <c r="M91" s="121"/>
      <c r="N91" s="121"/>
      <c r="O91" s="291" t="s">
        <v>289</v>
      </c>
      <c r="P91" s="292"/>
      <c r="Q91" s="293"/>
      <c r="R91" s="116" t="s">
        <v>324</v>
      </c>
      <c r="S91" s="133" t="s">
        <v>329</v>
      </c>
      <c r="T91" s="133" t="s">
        <v>329</v>
      </c>
      <c r="U91" s="133" t="s">
        <v>329</v>
      </c>
      <c r="V91" s="133" t="s">
        <v>329</v>
      </c>
      <c r="W91" s="133" t="s">
        <v>329</v>
      </c>
      <c r="X91" s="133" t="s">
        <v>329</v>
      </c>
      <c r="Y91" s="134" t="s">
        <v>329</v>
      </c>
    </row>
    <row r="92" spans="1:25">
      <c r="A92" s="121"/>
      <c r="B92" s="121"/>
      <c r="C92" s="121"/>
      <c r="D92" s="121"/>
      <c r="E92" s="121"/>
      <c r="F92" s="121"/>
      <c r="G92" s="121"/>
      <c r="H92" s="121"/>
      <c r="I92" s="121"/>
      <c r="J92" s="121"/>
      <c r="K92" s="121"/>
      <c r="L92" s="121"/>
      <c r="M92" s="121"/>
      <c r="N92" s="121"/>
      <c r="O92" s="291" t="s">
        <v>289</v>
      </c>
      <c r="P92" s="292"/>
      <c r="Q92" s="293"/>
      <c r="R92" s="116" t="s">
        <v>324</v>
      </c>
      <c r="S92" s="133" t="s">
        <v>330</v>
      </c>
      <c r="T92" s="133" t="s">
        <v>330</v>
      </c>
      <c r="U92" s="133" t="s">
        <v>330</v>
      </c>
      <c r="V92" s="133" t="s">
        <v>330</v>
      </c>
      <c r="W92" s="133" t="s">
        <v>330</v>
      </c>
      <c r="X92" s="133" t="s">
        <v>330</v>
      </c>
      <c r="Y92" s="134" t="s">
        <v>330</v>
      </c>
    </row>
    <row r="93" spans="1:25">
      <c r="A93" s="121"/>
      <c r="B93" s="121"/>
      <c r="C93" s="121"/>
      <c r="D93" s="121"/>
      <c r="E93" s="121"/>
      <c r="F93" s="121"/>
      <c r="G93" s="121"/>
      <c r="H93" s="121"/>
      <c r="I93" s="121"/>
      <c r="J93" s="121"/>
      <c r="K93" s="121"/>
      <c r="L93" s="121"/>
      <c r="M93" s="121"/>
      <c r="N93" s="121"/>
      <c r="O93" s="291" t="s">
        <v>289</v>
      </c>
      <c r="P93" s="292"/>
      <c r="Q93" s="293"/>
      <c r="R93" s="116" t="s">
        <v>324</v>
      </c>
      <c r="S93" s="133" t="s">
        <v>331</v>
      </c>
      <c r="T93" s="133" t="s">
        <v>331</v>
      </c>
      <c r="U93" s="133" t="s">
        <v>331</v>
      </c>
      <c r="V93" s="133" t="s">
        <v>331</v>
      </c>
      <c r="W93" s="133" t="s">
        <v>331</v>
      </c>
      <c r="X93" s="133" t="s">
        <v>331</v>
      </c>
      <c r="Y93" s="134" t="s">
        <v>331</v>
      </c>
    </row>
    <row r="94" spans="1:25">
      <c r="A94" s="121"/>
      <c r="B94" s="121"/>
      <c r="C94" s="121"/>
      <c r="D94" s="121"/>
      <c r="E94" s="121"/>
      <c r="F94" s="121"/>
      <c r="G94" s="121"/>
      <c r="H94" s="121"/>
      <c r="I94" s="121"/>
      <c r="J94" s="121"/>
      <c r="K94" s="121"/>
      <c r="L94" s="121"/>
      <c r="M94" s="121"/>
      <c r="N94" s="121"/>
      <c r="O94" s="291" t="s">
        <v>289</v>
      </c>
      <c r="P94" s="292"/>
      <c r="Q94" s="293"/>
      <c r="R94" s="116" t="s">
        <v>324</v>
      </c>
      <c r="S94" s="133" t="s">
        <v>332</v>
      </c>
      <c r="T94" s="133" t="s">
        <v>332</v>
      </c>
      <c r="U94" s="133" t="s">
        <v>332</v>
      </c>
      <c r="V94" s="133" t="s">
        <v>332</v>
      </c>
      <c r="W94" s="133" t="s">
        <v>332</v>
      </c>
      <c r="X94" s="133" t="s">
        <v>332</v>
      </c>
      <c r="Y94" s="134" t="s">
        <v>332</v>
      </c>
    </row>
    <row r="95" spans="1:25">
      <c r="A95" s="121"/>
      <c r="B95" s="121"/>
      <c r="C95" s="121"/>
      <c r="D95" s="121"/>
      <c r="E95" s="121"/>
      <c r="F95" s="121"/>
      <c r="G95" s="121"/>
      <c r="H95" s="121"/>
      <c r="I95" s="121"/>
      <c r="J95" s="121"/>
      <c r="K95" s="121"/>
      <c r="L95" s="121"/>
      <c r="M95" s="121"/>
      <c r="N95" s="121"/>
      <c r="O95" s="291" t="s">
        <v>31</v>
      </c>
      <c r="P95" s="292"/>
      <c r="Q95" s="293"/>
      <c r="R95" s="116" t="s">
        <v>333</v>
      </c>
      <c r="S95" s="133" t="s">
        <v>334</v>
      </c>
      <c r="T95" s="133" t="s">
        <v>334</v>
      </c>
      <c r="U95" s="133" t="s">
        <v>334</v>
      </c>
      <c r="V95" s="133" t="s">
        <v>334</v>
      </c>
      <c r="W95" s="133" t="s">
        <v>334</v>
      </c>
      <c r="X95" s="133" t="s">
        <v>334</v>
      </c>
      <c r="Y95" s="134" t="s">
        <v>334</v>
      </c>
    </row>
    <row r="96" spans="1:25">
      <c r="A96" s="121"/>
      <c r="B96" s="121"/>
      <c r="C96" s="121"/>
      <c r="D96" s="121"/>
      <c r="E96" s="121"/>
      <c r="F96" s="121"/>
      <c r="G96" s="121"/>
      <c r="H96" s="121"/>
      <c r="I96" s="121"/>
      <c r="J96" s="121"/>
      <c r="K96" s="121"/>
      <c r="L96" s="121"/>
      <c r="M96" s="121"/>
      <c r="N96" s="121"/>
      <c r="O96" s="291" t="s">
        <v>335</v>
      </c>
      <c r="P96" s="292"/>
      <c r="Q96" s="293"/>
      <c r="R96" s="116" t="s">
        <v>333</v>
      </c>
      <c r="S96" s="133" t="s">
        <v>336</v>
      </c>
      <c r="T96" s="133" t="s">
        <v>336</v>
      </c>
      <c r="U96" s="133" t="s">
        <v>336</v>
      </c>
      <c r="V96" s="133" t="s">
        <v>336</v>
      </c>
      <c r="W96" s="133" t="s">
        <v>336</v>
      </c>
      <c r="X96" s="133" t="s">
        <v>336</v>
      </c>
      <c r="Y96" s="134" t="s">
        <v>336</v>
      </c>
    </row>
    <row r="97" spans="1:25">
      <c r="A97" s="121"/>
      <c r="B97" s="121"/>
      <c r="C97" s="121"/>
      <c r="D97" s="121"/>
      <c r="E97" s="121"/>
      <c r="F97" s="121"/>
      <c r="G97" s="121"/>
      <c r="H97" s="121"/>
      <c r="I97" s="121"/>
      <c r="J97" s="121"/>
      <c r="K97" s="121"/>
      <c r="L97" s="121"/>
      <c r="M97" s="121"/>
      <c r="N97" s="121"/>
      <c r="O97" s="291" t="s">
        <v>335</v>
      </c>
      <c r="P97" s="292"/>
      <c r="Q97" s="293"/>
      <c r="R97" s="116" t="s">
        <v>333</v>
      </c>
      <c r="S97" s="133" t="s">
        <v>337</v>
      </c>
      <c r="T97" s="133" t="s">
        <v>337</v>
      </c>
      <c r="U97" s="133" t="s">
        <v>337</v>
      </c>
      <c r="V97" s="133" t="s">
        <v>337</v>
      </c>
      <c r="W97" s="133" t="s">
        <v>337</v>
      </c>
      <c r="X97" s="133" t="s">
        <v>337</v>
      </c>
      <c r="Y97" s="134" t="s">
        <v>337</v>
      </c>
    </row>
    <row r="98" spans="1:25">
      <c r="A98" s="121"/>
      <c r="B98" s="121"/>
      <c r="C98" s="121"/>
      <c r="D98" s="121"/>
      <c r="E98" s="121"/>
      <c r="F98" s="121"/>
      <c r="G98" s="121"/>
      <c r="H98" s="121"/>
      <c r="I98" s="121"/>
      <c r="J98" s="121"/>
      <c r="K98" s="121"/>
      <c r="L98" s="121"/>
      <c r="M98" s="121"/>
      <c r="N98" s="121"/>
      <c r="O98" s="291" t="s">
        <v>335</v>
      </c>
      <c r="P98" s="292"/>
      <c r="Q98" s="293"/>
      <c r="R98" s="116" t="s">
        <v>30</v>
      </c>
      <c r="S98" s="133" t="s">
        <v>412</v>
      </c>
      <c r="T98" s="133" t="s">
        <v>338</v>
      </c>
      <c r="U98" s="133" t="s">
        <v>338</v>
      </c>
      <c r="V98" s="133" t="s">
        <v>338</v>
      </c>
      <c r="W98" s="133" t="s">
        <v>338</v>
      </c>
      <c r="X98" s="133" t="s">
        <v>338</v>
      </c>
      <c r="Y98" s="134" t="s">
        <v>338</v>
      </c>
    </row>
    <row r="99" spans="1:25">
      <c r="A99" s="121"/>
      <c r="B99" s="121"/>
      <c r="C99" s="121"/>
      <c r="D99" s="121"/>
      <c r="E99" s="121"/>
      <c r="F99" s="121"/>
      <c r="G99" s="121"/>
      <c r="H99" s="121"/>
      <c r="I99" s="121"/>
      <c r="J99" s="121"/>
      <c r="K99" s="121"/>
      <c r="L99" s="121"/>
      <c r="M99" s="121"/>
      <c r="N99" s="121"/>
      <c r="O99" s="291" t="s">
        <v>335</v>
      </c>
      <c r="P99" s="292"/>
      <c r="Q99" s="293"/>
      <c r="R99" s="116" t="s">
        <v>333</v>
      </c>
      <c r="S99" s="133" t="s">
        <v>339</v>
      </c>
      <c r="T99" s="133" t="s">
        <v>339</v>
      </c>
      <c r="U99" s="133" t="s">
        <v>339</v>
      </c>
      <c r="V99" s="133" t="s">
        <v>339</v>
      </c>
      <c r="W99" s="133" t="s">
        <v>339</v>
      </c>
      <c r="X99" s="133" t="s">
        <v>339</v>
      </c>
      <c r="Y99" s="134" t="s">
        <v>339</v>
      </c>
    </row>
    <row r="100" spans="1:25">
      <c r="A100" s="121"/>
      <c r="B100" s="121"/>
      <c r="C100" s="121"/>
      <c r="D100" s="121"/>
      <c r="E100" s="121"/>
      <c r="F100" s="121"/>
      <c r="G100" s="121"/>
      <c r="H100" s="121"/>
      <c r="I100" s="121"/>
      <c r="J100" s="121"/>
      <c r="K100" s="121"/>
      <c r="L100" s="121"/>
      <c r="M100" s="121"/>
      <c r="N100" s="121"/>
      <c r="O100" s="291" t="s">
        <v>335</v>
      </c>
      <c r="P100" s="292"/>
      <c r="Q100" s="293"/>
      <c r="R100" s="116" t="s">
        <v>333</v>
      </c>
      <c r="S100" s="133" t="s">
        <v>340</v>
      </c>
      <c r="T100" s="133" t="s">
        <v>340</v>
      </c>
      <c r="U100" s="133" t="s">
        <v>340</v>
      </c>
      <c r="V100" s="133" t="s">
        <v>340</v>
      </c>
      <c r="W100" s="133" t="s">
        <v>340</v>
      </c>
      <c r="X100" s="133" t="s">
        <v>340</v>
      </c>
      <c r="Y100" s="134" t="s">
        <v>340</v>
      </c>
    </row>
    <row r="101" spans="1:25">
      <c r="A101" s="121"/>
      <c r="B101" s="121"/>
      <c r="C101" s="121"/>
      <c r="D101" s="121"/>
      <c r="E101" s="121"/>
      <c r="F101" s="121"/>
      <c r="G101" s="121"/>
      <c r="H101" s="121"/>
      <c r="I101" s="121"/>
      <c r="J101" s="121"/>
      <c r="K101" s="121"/>
      <c r="L101" s="121"/>
      <c r="M101" s="121"/>
      <c r="N101" s="121"/>
      <c r="O101" s="291" t="s">
        <v>335</v>
      </c>
      <c r="P101" s="292"/>
      <c r="Q101" s="293"/>
      <c r="R101" s="116" t="s">
        <v>30</v>
      </c>
      <c r="S101" s="133" t="s">
        <v>435</v>
      </c>
      <c r="T101" s="133" t="s">
        <v>341</v>
      </c>
      <c r="U101" s="133" t="s">
        <v>341</v>
      </c>
      <c r="V101" s="133" t="s">
        <v>341</v>
      </c>
      <c r="W101" s="133" t="s">
        <v>341</v>
      </c>
      <c r="X101" s="133" t="s">
        <v>341</v>
      </c>
      <c r="Y101" s="134" t="s">
        <v>341</v>
      </c>
    </row>
    <row r="102" spans="1:25">
      <c r="A102" s="121"/>
      <c r="B102" s="121"/>
      <c r="C102" s="121"/>
      <c r="D102" s="121"/>
      <c r="E102" s="121"/>
      <c r="F102" s="121"/>
      <c r="G102" s="121"/>
      <c r="H102" s="121"/>
      <c r="I102" s="121"/>
      <c r="J102" s="121"/>
      <c r="K102" s="121"/>
      <c r="L102" s="121"/>
      <c r="M102" s="121"/>
      <c r="N102" s="121"/>
      <c r="O102" s="290" t="s">
        <v>31</v>
      </c>
      <c r="P102" s="290"/>
      <c r="Q102" s="290"/>
      <c r="R102" s="116" t="s">
        <v>30</v>
      </c>
      <c r="S102" s="133" t="s">
        <v>415</v>
      </c>
      <c r="T102" s="133"/>
      <c r="U102" s="133"/>
      <c r="V102" s="133"/>
      <c r="W102" s="133"/>
      <c r="X102" s="133"/>
      <c r="Y102" s="213"/>
    </row>
    <row r="103" spans="1:25">
      <c r="A103" s="121"/>
      <c r="B103" s="121"/>
      <c r="C103" s="121"/>
      <c r="D103" s="121"/>
      <c r="E103" s="121"/>
      <c r="F103" s="121"/>
      <c r="G103" s="121"/>
      <c r="H103" s="121"/>
      <c r="I103" s="121"/>
      <c r="J103" s="121"/>
      <c r="K103" s="121"/>
      <c r="L103" s="121"/>
      <c r="M103" s="121"/>
      <c r="N103" s="121"/>
      <c r="O103" s="290" t="s">
        <v>31</v>
      </c>
      <c r="P103" s="290"/>
      <c r="Q103" s="290"/>
      <c r="R103" s="116" t="s">
        <v>30</v>
      </c>
      <c r="S103" s="133" t="s">
        <v>424</v>
      </c>
      <c r="T103" s="133"/>
      <c r="U103" s="133"/>
      <c r="V103" s="133"/>
      <c r="W103" s="133"/>
      <c r="X103" s="133"/>
      <c r="Y103" s="213"/>
    </row>
    <row r="104" spans="1:25">
      <c r="A104" s="121"/>
      <c r="B104" s="121"/>
      <c r="C104" s="121"/>
      <c r="D104" s="121"/>
      <c r="E104" s="121"/>
      <c r="F104" s="121"/>
      <c r="G104" s="121"/>
      <c r="H104" s="121"/>
      <c r="I104" s="121"/>
      <c r="J104" s="121"/>
      <c r="K104" s="121"/>
      <c r="L104" s="121"/>
      <c r="M104" s="121"/>
      <c r="N104" s="121"/>
      <c r="O104" s="290" t="s">
        <v>31</v>
      </c>
      <c r="P104" s="290"/>
      <c r="Q104" s="290"/>
      <c r="R104" s="116" t="s">
        <v>30</v>
      </c>
      <c r="S104" s="133" t="s">
        <v>425</v>
      </c>
      <c r="T104" s="133"/>
      <c r="U104" s="133"/>
      <c r="V104" s="133"/>
      <c r="W104" s="133"/>
      <c r="X104" s="133"/>
      <c r="Y104" s="213"/>
    </row>
    <row r="105" spans="1:25">
      <c r="A105" s="121"/>
      <c r="B105" s="121"/>
      <c r="C105" s="121"/>
      <c r="D105" s="121"/>
      <c r="E105" s="121"/>
      <c r="F105" s="121"/>
      <c r="G105" s="121"/>
      <c r="H105" s="121"/>
      <c r="I105" s="121"/>
      <c r="J105" s="121"/>
      <c r="K105" s="121"/>
      <c r="L105" s="121"/>
      <c r="M105" s="121"/>
      <c r="N105" s="121"/>
      <c r="O105" s="290"/>
      <c r="P105" s="290"/>
      <c r="Q105" s="290"/>
      <c r="R105" s="116"/>
      <c r="S105" s="133"/>
      <c r="T105" s="133"/>
      <c r="U105" s="133"/>
      <c r="V105" s="133"/>
      <c r="W105" s="133"/>
      <c r="X105" s="133"/>
      <c r="Y105" s="134"/>
    </row>
    <row r="106" spans="1:25">
      <c r="A106" s="121"/>
      <c r="B106" s="121"/>
      <c r="C106" s="121"/>
      <c r="D106" s="121"/>
      <c r="E106" s="121"/>
      <c r="F106" s="121"/>
      <c r="G106" s="121"/>
      <c r="H106" s="121"/>
      <c r="I106" s="121"/>
      <c r="J106" s="121"/>
      <c r="K106" s="121"/>
      <c r="L106" s="121"/>
      <c r="M106" s="121"/>
      <c r="N106" s="121"/>
      <c r="O106" s="290" t="s">
        <v>342</v>
      </c>
      <c r="P106" s="290"/>
      <c r="Q106" s="290"/>
      <c r="R106" s="116" t="s">
        <v>273</v>
      </c>
      <c r="S106" s="133" t="s">
        <v>103</v>
      </c>
      <c r="T106" s="133" t="s">
        <v>103</v>
      </c>
      <c r="U106" s="133" t="s">
        <v>103</v>
      </c>
      <c r="V106" s="133" t="s">
        <v>103</v>
      </c>
      <c r="W106" s="133" t="s">
        <v>103</v>
      </c>
      <c r="X106" s="133" t="s">
        <v>103</v>
      </c>
      <c r="Y106" s="134" t="s">
        <v>103</v>
      </c>
    </row>
    <row r="107" spans="1:25">
      <c r="A107" s="121"/>
      <c r="B107" s="121"/>
      <c r="C107" s="121"/>
      <c r="D107" s="121"/>
      <c r="E107" s="121"/>
      <c r="F107" s="121"/>
      <c r="G107" s="121"/>
      <c r="H107" s="121"/>
      <c r="I107" s="121"/>
      <c r="J107" s="121"/>
      <c r="K107" s="121"/>
      <c r="L107" s="121"/>
      <c r="M107" s="121"/>
      <c r="N107" s="121"/>
      <c r="O107" s="290" t="s">
        <v>32</v>
      </c>
      <c r="P107" s="290"/>
      <c r="Q107" s="290"/>
      <c r="R107" s="116" t="s">
        <v>273</v>
      </c>
      <c r="S107" s="133" t="s">
        <v>343</v>
      </c>
      <c r="T107" s="133" t="s">
        <v>343</v>
      </c>
      <c r="U107" s="133" t="s">
        <v>343</v>
      </c>
      <c r="V107" s="133" t="s">
        <v>343</v>
      </c>
      <c r="W107" s="133" t="s">
        <v>343</v>
      </c>
      <c r="X107" s="133" t="s">
        <v>343</v>
      </c>
      <c r="Y107" s="134" t="s">
        <v>343</v>
      </c>
    </row>
    <row r="108" spans="1:25">
      <c r="A108" s="121"/>
      <c r="B108" s="121"/>
      <c r="C108" s="121"/>
      <c r="D108" s="121"/>
      <c r="E108" s="121"/>
      <c r="F108" s="121"/>
      <c r="G108" s="121"/>
      <c r="H108" s="121"/>
      <c r="I108" s="121"/>
      <c r="J108" s="121"/>
      <c r="K108" s="121"/>
      <c r="L108" s="121"/>
      <c r="M108" s="121"/>
      <c r="N108" s="121"/>
      <c r="O108" s="290" t="s">
        <v>342</v>
      </c>
      <c r="P108" s="290"/>
      <c r="Q108" s="290"/>
      <c r="R108" s="116" t="s">
        <v>273</v>
      </c>
      <c r="S108" s="133" t="s">
        <v>344</v>
      </c>
      <c r="T108" s="133" t="s">
        <v>344</v>
      </c>
      <c r="U108" s="133" t="s">
        <v>344</v>
      </c>
      <c r="V108" s="133" t="s">
        <v>344</v>
      </c>
      <c r="W108" s="133" t="s">
        <v>344</v>
      </c>
      <c r="X108" s="133" t="s">
        <v>344</v>
      </c>
      <c r="Y108" s="134" t="s">
        <v>344</v>
      </c>
    </row>
    <row r="109" spans="1:25">
      <c r="A109" s="121"/>
      <c r="B109" s="121"/>
      <c r="C109" s="121"/>
      <c r="D109" s="121"/>
      <c r="E109" s="121"/>
      <c r="F109" s="121"/>
      <c r="G109" s="121"/>
      <c r="H109" s="121"/>
      <c r="I109" s="121"/>
      <c r="J109" s="121"/>
      <c r="K109" s="121"/>
      <c r="L109" s="121"/>
      <c r="M109" s="121"/>
      <c r="N109" s="121"/>
      <c r="O109" s="290" t="s">
        <v>342</v>
      </c>
      <c r="P109" s="290"/>
      <c r="Q109" s="290"/>
      <c r="R109" s="116" t="s">
        <v>273</v>
      </c>
      <c r="S109" s="133" t="s">
        <v>345</v>
      </c>
      <c r="T109" s="133" t="s">
        <v>345</v>
      </c>
      <c r="U109" s="133" t="s">
        <v>345</v>
      </c>
      <c r="V109" s="133" t="s">
        <v>345</v>
      </c>
      <c r="W109" s="133" t="s">
        <v>345</v>
      </c>
      <c r="X109" s="133" t="s">
        <v>345</v>
      </c>
      <c r="Y109" s="134" t="s">
        <v>345</v>
      </c>
    </row>
    <row r="110" spans="1:25">
      <c r="A110" s="121"/>
      <c r="B110" s="121"/>
      <c r="C110" s="121"/>
      <c r="D110" s="121"/>
      <c r="E110" s="121"/>
      <c r="F110" s="121"/>
      <c r="G110" s="121"/>
      <c r="H110" s="121"/>
      <c r="I110" s="121"/>
      <c r="J110" s="121"/>
      <c r="K110" s="121"/>
      <c r="L110" s="121"/>
      <c r="M110" s="121"/>
      <c r="N110" s="121"/>
      <c r="O110" s="290" t="s">
        <v>32</v>
      </c>
      <c r="P110" s="290"/>
      <c r="Q110" s="290"/>
      <c r="R110" s="116" t="s">
        <v>273</v>
      </c>
      <c r="S110" s="133" t="s">
        <v>346</v>
      </c>
      <c r="T110" s="133" t="s">
        <v>347</v>
      </c>
      <c r="U110" s="133" t="s">
        <v>347</v>
      </c>
      <c r="V110" s="133" t="s">
        <v>347</v>
      </c>
      <c r="W110" s="133" t="s">
        <v>347</v>
      </c>
      <c r="X110" s="133" t="s">
        <v>347</v>
      </c>
      <c r="Y110" s="134" t="s">
        <v>347</v>
      </c>
    </row>
    <row r="111" spans="1:25">
      <c r="A111" s="121"/>
      <c r="B111" s="121"/>
      <c r="C111" s="121"/>
      <c r="D111" s="121"/>
      <c r="E111" s="121"/>
      <c r="F111" s="121"/>
      <c r="G111" s="121"/>
      <c r="H111" s="121"/>
      <c r="I111" s="121"/>
      <c r="J111" s="121"/>
      <c r="K111" s="121"/>
      <c r="L111" s="121"/>
      <c r="M111" s="121"/>
      <c r="N111" s="121"/>
      <c r="O111" s="290" t="s">
        <v>342</v>
      </c>
      <c r="P111" s="290"/>
      <c r="Q111" s="290"/>
      <c r="R111" s="116" t="s">
        <v>273</v>
      </c>
      <c r="S111" s="133" t="s">
        <v>348</v>
      </c>
      <c r="T111" s="133" t="s">
        <v>347</v>
      </c>
      <c r="U111" s="133" t="s">
        <v>347</v>
      </c>
      <c r="V111" s="133" t="s">
        <v>347</v>
      </c>
      <c r="W111" s="133" t="s">
        <v>347</v>
      </c>
      <c r="X111" s="133" t="s">
        <v>347</v>
      </c>
      <c r="Y111" s="134" t="s">
        <v>347</v>
      </c>
    </row>
    <row r="112" spans="1:25">
      <c r="A112" s="121"/>
      <c r="B112" s="121"/>
      <c r="C112" s="121"/>
      <c r="D112" s="121"/>
      <c r="E112" s="121"/>
      <c r="F112" s="121"/>
      <c r="G112" s="121"/>
      <c r="H112" s="121"/>
      <c r="I112" s="121"/>
      <c r="J112" s="121"/>
      <c r="K112" s="121"/>
      <c r="L112" s="121"/>
      <c r="M112" s="121"/>
      <c r="N112" s="121"/>
      <c r="O112" s="290" t="s">
        <v>342</v>
      </c>
      <c r="P112" s="290"/>
      <c r="Q112" s="290"/>
      <c r="R112" s="116" t="s">
        <v>273</v>
      </c>
      <c r="S112" s="133" t="s">
        <v>414</v>
      </c>
      <c r="T112" s="133" t="s">
        <v>347</v>
      </c>
      <c r="U112" s="133" t="s">
        <v>347</v>
      </c>
      <c r="V112" s="133" t="s">
        <v>347</v>
      </c>
      <c r="W112" s="133" t="s">
        <v>347</v>
      </c>
      <c r="X112" s="133" t="s">
        <v>347</v>
      </c>
      <c r="Y112" s="134" t="s">
        <v>347</v>
      </c>
    </row>
    <row r="113" spans="1:25">
      <c r="A113" s="121"/>
      <c r="B113" s="121"/>
      <c r="C113" s="121"/>
      <c r="D113" s="121"/>
      <c r="E113" s="121"/>
      <c r="F113" s="121"/>
      <c r="G113" s="121"/>
      <c r="H113" s="121"/>
      <c r="I113" s="121"/>
      <c r="J113" s="121"/>
      <c r="K113" s="121"/>
      <c r="L113" s="121"/>
      <c r="M113" s="121"/>
      <c r="N113" s="121"/>
      <c r="O113" s="290" t="s">
        <v>342</v>
      </c>
      <c r="P113" s="290"/>
      <c r="Q113" s="290"/>
      <c r="R113" s="116" t="s">
        <v>273</v>
      </c>
      <c r="S113" s="133" t="s">
        <v>349</v>
      </c>
      <c r="T113" s="133" t="s">
        <v>347</v>
      </c>
      <c r="U113" s="133" t="s">
        <v>347</v>
      </c>
      <c r="V113" s="133" t="s">
        <v>347</v>
      </c>
      <c r="W113" s="133" t="s">
        <v>347</v>
      </c>
      <c r="X113" s="133" t="s">
        <v>347</v>
      </c>
      <c r="Y113" s="134" t="s">
        <v>347</v>
      </c>
    </row>
    <row r="114" spans="1:25">
      <c r="A114" s="121"/>
      <c r="B114" s="121"/>
      <c r="C114" s="121"/>
      <c r="D114" s="121"/>
      <c r="E114" s="121"/>
      <c r="F114" s="121"/>
      <c r="G114" s="121"/>
      <c r="H114" s="121"/>
      <c r="I114" s="121"/>
      <c r="J114" s="121"/>
      <c r="K114" s="121"/>
      <c r="L114" s="121"/>
      <c r="M114" s="121"/>
      <c r="N114" s="121"/>
      <c r="O114" s="290" t="s">
        <v>32</v>
      </c>
      <c r="P114" s="290"/>
      <c r="Q114" s="290"/>
      <c r="R114" s="116" t="s">
        <v>273</v>
      </c>
      <c r="S114" s="133" t="s">
        <v>350</v>
      </c>
      <c r="T114" s="133" t="s">
        <v>347</v>
      </c>
      <c r="U114" s="133" t="s">
        <v>347</v>
      </c>
      <c r="V114" s="133" t="s">
        <v>347</v>
      </c>
      <c r="W114" s="133" t="s">
        <v>347</v>
      </c>
      <c r="X114" s="133" t="s">
        <v>347</v>
      </c>
      <c r="Y114" s="134" t="s">
        <v>347</v>
      </c>
    </row>
    <row r="115" spans="1:25">
      <c r="A115" s="121"/>
      <c r="B115" s="121"/>
      <c r="C115" s="121"/>
      <c r="D115" s="121"/>
      <c r="E115" s="121"/>
      <c r="F115" s="121"/>
      <c r="G115" s="121"/>
      <c r="H115" s="121"/>
      <c r="I115" s="121"/>
      <c r="J115" s="121"/>
      <c r="K115" s="121"/>
      <c r="L115" s="121"/>
      <c r="M115" s="121"/>
      <c r="N115" s="121"/>
      <c r="O115" s="290" t="s">
        <v>342</v>
      </c>
      <c r="P115" s="290"/>
      <c r="Q115" s="290"/>
      <c r="R115" s="116" t="s">
        <v>333</v>
      </c>
      <c r="S115" s="133" t="s">
        <v>351</v>
      </c>
      <c r="T115" s="133" t="s">
        <v>351</v>
      </c>
      <c r="U115" s="133" t="s">
        <v>351</v>
      </c>
      <c r="V115" s="133" t="s">
        <v>351</v>
      </c>
      <c r="W115" s="133" t="s">
        <v>351</v>
      </c>
      <c r="X115" s="133" t="s">
        <v>351</v>
      </c>
      <c r="Y115" s="134" t="s">
        <v>351</v>
      </c>
    </row>
    <row r="116" spans="1:25">
      <c r="A116" s="121"/>
      <c r="B116" s="121"/>
      <c r="C116" s="121"/>
      <c r="D116" s="121"/>
      <c r="E116" s="121"/>
      <c r="F116" s="121"/>
      <c r="G116" s="121"/>
      <c r="H116" s="121"/>
      <c r="I116" s="121"/>
      <c r="J116" s="121"/>
      <c r="K116" s="121"/>
      <c r="L116" s="121"/>
      <c r="M116" s="121"/>
      <c r="N116" s="121"/>
      <c r="O116" s="290" t="s">
        <v>32</v>
      </c>
      <c r="P116" s="290"/>
      <c r="Q116" s="290"/>
      <c r="R116" s="116" t="s">
        <v>333</v>
      </c>
      <c r="S116" s="133" t="s">
        <v>352</v>
      </c>
      <c r="T116" s="133" t="s">
        <v>352</v>
      </c>
      <c r="U116" s="133" t="s">
        <v>352</v>
      </c>
      <c r="V116" s="133" t="s">
        <v>352</v>
      </c>
      <c r="W116" s="133" t="s">
        <v>352</v>
      </c>
      <c r="X116" s="133" t="s">
        <v>352</v>
      </c>
      <c r="Y116" s="134" t="s">
        <v>352</v>
      </c>
    </row>
    <row r="117" spans="1:25">
      <c r="A117" s="121"/>
      <c r="B117" s="121"/>
      <c r="C117" s="121"/>
      <c r="D117" s="121"/>
      <c r="E117" s="121"/>
      <c r="F117" s="121"/>
      <c r="G117" s="121"/>
      <c r="H117" s="121"/>
      <c r="I117" s="121"/>
      <c r="J117" s="121"/>
      <c r="K117" s="121"/>
      <c r="L117" s="121"/>
      <c r="M117" s="121"/>
      <c r="N117" s="121"/>
      <c r="O117" s="290" t="s">
        <v>342</v>
      </c>
      <c r="P117" s="290"/>
      <c r="Q117" s="290"/>
      <c r="R117" s="116" t="s">
        <v>333</v>
      </c>
      <c r="S117" s="133" t="s">
        <v>353</v>
      </c>
      <c r="T117" s="133" t="s">
        <v>353</v>
      </c>
      <c r="U117" s="133" t="s">
        <v>353</v>
      </c>
      <c r="V117" s="133" t="s">
        <v>353</v>
      </c>
      <c r="W117" s="133" t="s">
        <v>353</v>
      </c>
      <c r="X117" s="133" t="s">
        <v>353</v>
      </c>
      <c r="Y117" s="134" t="s">
        <v>353</v>
      </c>
    </row>
    <row r="118" spans="1:25">
      <c r="A118" s="121"/>
      <c r="B118" s="121"/>
      <c r="C118" s="121"/>
      <c r="D118" s="121"/>
      <c r="E118" s="121"/>
      <c r="F118" s="121"/>
      <c r="G118" s="121"/>
      <c r="H118" s="121"/>
      <c r="I118" s="121"/>
      <c r="J118" s="121"/>
      <c r="K118" s="121"/>
      <c r="L118" s="121"/>
      <c r="M118" s="121"/>
      <c r="N118" s="121"/>
      <c r="O118" s="290" t="s">
        <v>342</v>
      </c>
      <c r="P118" s="290"/>
      <c r="Q118" s="290"/>
      <c r="R118" s="116" t="s">
        <v>333</v>
      </c>
      <c r="S118" s="133" t="s">
        <v>354</v>
      </c>
      <c r="T118" s="133" t="s">
        <v>354</v>
      </c>
      <c r="U118" s="133" t="s">
        <v>354</v>
      </c>
      <c r="V118" s="133" t="s">
        <v>354</v>
      </c>
      <c r="W118" s="133" t="s">
        <v>354</v>
      </c>
      <c r="X118" s="133" t="s">
        <v>354</v>
      </c>
      <c r="Y118" s="134" t="s">
        <v>354</v>
      </c>
    </row>
    <row r="119" spans="1:25">
      <c r="A119" s="121"/>
      <c r="B119" s="121"/>
      <c r="C119" s="121"/>
      <c r="D119" s="121"/>
      <c r="E119" s="121"/>
      <c r="F119" s="121"/>
      <c r="G119" s="121"/>
      <c r="H119" s="121"/>
      <c r="I119" s="121"/>
      <c r="J119" s="121"/>
      <c r="K119" s="121"/>
      <c r="L119" s="121"/>
      <c r="M119" s="121"/>
      <c r="N119" s="121"/>
      <c r="O119" s="290"/>
      <c r="P119" s="290"/>
      <c r="Q119" s="290"/>
      <c r="R119" s="116"/>
      <c r="S119" s="133"/>
      <c r="T119" s="133"/>
      <c r="U119" s="133"/>
      <c r="V119" s="133"/>
      <c r="W119" s="133"/>
      <c r="X119" s="133"/>
      <c r="Y119" s="134"/>
    </row>
    <row r="120" spans="1:25">
      <c r="A120" s="121"/>
      <c r="B120" s="121"/>
      <c r="C120" s="121"/>
      <c r="D120" s="121"/>
      <c r="E120" s="121"/>
      <c r="F120" s="121"/>
      <c r="G120" s="121"/>
      <c r="H120" s="121"/>
      <c r="I120" s="121"/>
      <c r="J120" s="121"/>
      <c r="K120" s="121"/>
      <c r="L120" s="121"/>
      <c r="M120" s="121"/>
      <c r="N120" s="121"/>
      <c r="O120" s="290" t="s">
        <v>33</v>
      </c>
      <c r="P120" s="290"/>
      <c r="Q120" s="290"/>
      <c r="R120" s="116" t="s">
        <v>273</v>
      </c>
      <c r="S120" s="133" t="s">
        <v>355</v>
      </c>
      <c r="T120" s="133" t="s">
        <v>355</v>
      </c>
      <c r="U120" s="133" t="s">
        <v>355</v>
      </c>
      <c r="V120" s="133" t="s">
        <v>355</v>
      </c>
      <c r="W120" s="133" t="s">
        <v>355</v>
      </c>
      <c r="X120" s="133" t="s">
        <v>355</v>
      </c>
      <c r="Y120" s="134" t="s">
        <v>355</v>
      </c>
    </row>
    <row r="121" spans="1:25">
      <c r="A121" s="121"/>
      <c r="B121" s="121"/>
      <c r="C121" s="121"/>
      <c r="D121" s="121"/>
      <c r="E121" s="121"/>
      <c r="F121" s="121"/>
      <c r="G121" s="121"/>
      <c r="H121" s="121"/>
      <c r="I121" s="121"/>
      <c r="J121" s="121"/>
      <c r="K121" s="121"/>
      <c r="L121" s="121"/>
      <c r="M121" s="121"/>
      <c r="N121" s="121"/>
      <c r="O121" s="290" t="s">
        <v>356</v>
      </c>
      <c r="P121" s="290"/>
      <c r="Q121" s="290"/>
      <c r="R121" s="116" t="s">
        <v>273</v>
      </c>
      <c r="S121" s="133" t="s">
        <v>357</v>
      </c>
      <c r="T121" s="133" t="s">
        <v>357</v>
      </c>
      <c r="U121" s="133" t="s">
        <v>357</v>
      </c>
      <c r="V121" s="133" t="s">
        <v>357</v>
      </c>
      <c r="W121" s="133" t="s">
        <v>357</v>
      </c>
      <c r="X121" s="133" t="s">
        <v>357</v>
      </c>
      <c r="Y121" s="134" t="s">
        <v>357</v>
      </c>
    </row>
    <row r="122" spans="1:25">
      <c r="A122" s="121"/>
      <c r="B122" s="121"/>
      <c r="C122" s="121"/>
      <c r="D122" s="121"/>
      <c r="E122" s="121"/>
      <c r="F122" s="121"/>
      <c r="G122" s="121"/>
      <c r="H122" s="121"/>
      <c r="I122" s="121"/>
      <c r="J122" s="121"/>
      <c r="K122" s="121"/>
      <c r="L122" s="121"/>
      <c r="M122" s="121"/>
      <c r="N122" s="121"/>
      <c r="O122" s="290" t="s">
        <v>356</v>
      </c>
      <c r="P122" s="290"/>
      <c r="Q122" s="290"/>
      <c r="R122" s="116" t="s">
        <v>273</v>
      </c>
      <c r="S122" s="133" t="s">
        <v>358</v>
      </c>
      <c r="T122" s="133" t="s">
        <v>358</v>
      </c>
      <c r="U122" s="133" t="s">
        <v>358</v>
      </c>
      <c r="V122" s="133" t="s">
        <v>358</v>
      </c>
      <c r="W122" s="133" t="s">
        <v>358</v>
      </c>
      <c r="X122" s="133" t="s">
        <v>358</v>
      </c>
      <c r="Y122" s="134" t="s">
        <v>358</v>
      </c>
    </row>
    <row r="123" spans="1:25">
      <c r="A123" s="121"/>
      <c r="B123" s="121"/>
      <c r="C123" s="121"/>
      <c r="D123" s="121"/>
      <c r="E123" s="121"/>
      <c r="F123" s="121"/>
      <c r="G123" s="121"/>
      <c r="H123" s="121"/>
      <c r="I123" s="121"/>
      <c r="J123" s="121"/>
      <c r="K123" s="121"/>
      <c r="L123" s="121"/>
      <c r="M123" s="121"/>
      <c r="N123" s="121"/>
      <c r="O123" s="290" t="s">
        <v>356</v>
      </c>
      <c r="P123" s="290"/>
      <c r="Q123" s="290"/>
      <c r="R123" s="116" t="s">
        <v>246</v>
      </c>
      <c r="S123" s="133" t="s">
        <v>359</v>
      </c>
      <c r="T123" s="133" t="s">
        <v>359</v>
      </c>
      <c r="U123" s="133" t="s">
        <v>359</v>
      </c>
      <c r="V123" s="133" t="s">
        <v>359</v>
      </c>
      <c r="W123" s="133" t="s">
        <v>359</v>
      </c>
      <c r="X123" s="133" t="s">
        <v>359</v>
      </c>
      <c r="Y123" s="134" t="s">
        <v>359</v>
      </c>
    </row>
    <row r="124" spans="1:25">
      <c r="A124" s="121"/>
      <c r="B124" s="121"/>
      <c r="C124" s="121"/>
      <c r="D124" s="121"/>
      <c r="E124" s="121"/>
      <c r="F124" s="121"/>
      <c r="G124" s="121"/>
      <c r="H124" s="121"/>
      <c r="I124" s="121"/>
      <c r="J124" s="121"/>
      <c r="K124" s="121"/>
      <c r="L124" s="121"/>
      <c r="M124" s="121"/>
      <c r="N124" s="121"/>
      <c r="O124" s="290" t="s">
        <v>360</v>
      </c>
      <c r="P124" s="290"/>
      <c r="Q124" s="290"/>
      <c r="R124" s="116" t="s">
        <v>246</v>
      </c>
      <c r="S124" s="133" t="s">
        <v>361</v>
      </c>
      <c r="T124" s="133" t="s">
        <v>362</v>
      </c>
      <c r="U124" s="133" t="s">
        <v>362</v>
      </c>
      <c r="V124" s="133" t="s">
        <v>362</v>
      </c>
      <c r="W124" s="133" t="s">
        <v>362</v>
      </c>
      <c r="X124" s="133" t="s">
        <v>362</v>
      </c>
      <c r="Y124" s="134" t="s">
        <v>362</v>
      </c>
    </row>
    <row r="125" spans="1:25">
      <c r="A125" s="121"/>
      <c r="B125" s="121"/>
      <c r="C125" s="121"/>
      <c r="D125" s="121"/>
      <c r="E125" s="121"/>
      <c r="F125" s="121"/>
      <c r="G125" s="121"/>
      <c r="H125" s="121"/>
      <c r="I125" s="121"/>
      <c r="J125" s="121"/>
      <c r="K125" s="121"/>
      <c r="L125" s="121"/>
      <c r="M125" s="121"/>
      <c r="N125" s="121"/>
      <c r="O125" s="290" t="s">
        <v>363</v>
      </c>
      <c r="P125" s="290"/>
      <c r="Q125" s="290"/>
      <c r="R125" s="116" t="s">
        <v>246</v>
      </c>
      <c r="S125" s="133" t="s">
        <v>364</v>
      </c>
      <c r="T125" s="133" t="s">
        <v>362</v>
      </c>
      <c r="U125" s="133" t="s">
        <v>362</v>
      </c>
      <c r="V125" s="133" t="s">
        <v>362</v>
      </c>
      <c r="W125" s="133" t="s">
        <v>362</v>
      </c>
      <c r="X125" s="133" t="s">
        <v>362</v>
      </c>
      <c r="Y125" s="134" t="s">
        <v>362</v>
      </c>
    </row>
    <row r="126" spans="1:25">
      <c r="A126" s="121"/>
      <c r="B126" s="121"/>
      <c r="C126" s="121"/>
      <c r="D126" s="121"/>
      <c r="E126" s="121"/>
      <c r="F126" s="121"/>
      <c r="G126" s="121"/>
      <c r="H126" s="121"/>
      <c r="I126" s="121"/>
      <c r="J126" s="121"/>
      <c r="K126" s="121"/>
      <c r="L126" s="121"/>
      <c r="M126" s="121"/>
      <c r="N126" s="121"/>
      <c r="O126" s="290" t="s">
        <v>360</v>
      </c>
      <c r="P126" s="290"/>
      <c r="Q126" s="290"/>
      <c r="R126" s="116" t="s">
        <v>246</v>
      </c>
      <c r="S126" s="133" t="s">
        <v>365</v>
      </c>
      <c r="T126" s="133" t="s">
        <v>365</v>
      </c>
      <c r="U126" s="133" t="s">
        <v>365</v>
      </c>
      <c r="V126" s="133" t="s">
        <v>365</v>
      </c>
      <c r="W126" s="133" t="s">
        <v>365</v>
      </c>
      <c r="X126" s="133" t="s">
        <v>365</v>
      </c>
      <c r="Y126" s="134" t="s">
        <v>365</v>
      </c>
    </row>
    <row r="127" spans="1:25">
      <c r="A127" s="121"/>
      <c r="B127" s="121"/>
      <c r="C127" s="121"/>
      <c r="D127" s="121"/>
      <c r="E127" s="121"/>
      <c r="F127" s="121"/>
      <c r="G127" s="121"/>
      <c r="H127" s="121"/>
      <c r="I127" s="121"/>
      <c r="J127" s="121"/>
      <c r="K127" s="121"/>
      <c r="L127" s="121"/>
      <c r="M127" s="121"/>
      <c r="N127" s="121"/>
      <c r="O127" s="290"/>
      <c r="P127" s="290"/>
      <c r="Q127" s="290"/>
      <c r="R127" s="116"/>
      <c r="S127" s="133"/>
      <c r="T127" s="133"/>
      <c r="U127" s="133"/>
      <c r="V127" s="133"/>
      <c r="W127" s="133"/>
      <c r="X127" s="133"/>
      <c r="Y127" s="134"/>
    </row>
    <row r="128" spans="1:25">
      <c r="A128" s="121"/>
      <c r="B128" s="121"/>
      <c r="C128" s="121"/>
      <c r="D128" s="121"/>
      <c r="E128" s="121"/>
      <c r="F128" s="121"/>
      <c r="G128" s="121"/>
      <c r="H128" s="121"/>
      <c r="I128" s="121"/>
      <c r="J128" s="121"/>
      <c r="K128" s="121"/>
      <c r="L128" s="121"/>
      <c r="M128" s="121"/>
      <c r="N128" s="121"/>
      <c r="O128" s="290" t="s">
        <v>370</v>
      </c>
      <c r="P128" s="290"/>
      <c r="Q128" s="290"/>
      <c r="R128" s="116" t="s">
        <v>273</v>
      </c>
      <c r="S128" s="133" t="s">
        <v>371</v>
      </c>
      <c r="T128" s="133" t="s">
        <v>371</v>
      </c>
      <c r="U128" s="133" t="s">
        <v>371</v>
      </c>
      <c r="V128" s="133" t="s">
        <v>371</v>
      </c>
      <c r="W128" s="133" t="s">
        <v>371</v>
      </c>
      <c r="X128" s="133" t="s">
        <v>371</v>
      </c>
      <c r="Y128" s="134" t="s">
        <v>371</v>
      </c>
    </row>
    <row r="129" spans="1:25">
      <c r="A129" s="121"/>
      <c r="B129" s="121"/>
      <c r="C129" s="121"/>
      <c r="D129" s="121"/>
      <c r="E129" s="121"/>
      <c r="F129" s="121"/>
      <c r="G129" s="121"/>
      <c r="H129" s="121"/>
      <c r="I129" s="121"/>
      <c r="J129" s="121"/>
      <c r="K129" s="121"/>
      <c r="L129" s="121"/>
      <c r="M129" s="121"/>
      <c r="N129" s="121"/>
      <c r="O129" s="290" t="s">
        <v>370</v>
      </c>
      <c r="P129" s="290"/>
      <c r="Q129" s="290"/>
      <c r="R129" s="116" t="s">
        <v>273</v>
      </c>
      <c r="S129" s="133" t="s">
        <v>372</v>
      </c>
      <c r="T129" s="133" t="s">
        <v>372</v>
      </c>
      <c r="U129" s="133" t="s">
        <v>372</v>
      </c>
      <c r="V129" s="133" t="s">
        <v>372</v>
      </c>
      <c r="W129" s="133" t="s">
        <v>372</v>
      </c>
      <c r="X129" s="133" t="s">
        <v>372</v>
      </c>
      <c r="Y129" s="134" t="s">
        <v>372</v>
      </c>
    </row>
    <row r="130" spans="1:25">
      <c r="A130" s="121"/>
      <c r="B130" s="121"/>
      <c r="C130" s="121"/>
      <c r="D130" s="121"/>
      <c r="E130" s="121"/>
      <c r="F130" s="121"/>
      <c r="G130" s="121"/>
      <c r="H130" s="121"/>
      <c r="I130" s="121"/>
      <c r="J130" s="121"/>
      <c r="K130" s="121"/>
      <c r="L130" s="121"/>
      <c r="M130" s="121"/>
      <c r="N130" s="121"/>
      <c r="O130" s="290" t="s">
        <v>370</v>
      </c>
      <c r="P130" s="290"/>
      <c r="Q130" s="290"/>
      <c r="R130" s="116" t="s">
        <v>273</v>
      </c>
      <c r="S130" s="133" t="s">
        <v>373</v>
      </c>
      <c r="T130" s="133" t="s">
        <v>373</v>
      </c>
      <c r="U130" s="133" t="s">
        <v>373</v>
      </c>
      <c r="V130" s="133" t="s">
        <v>373</v>
      </c>
      <c r="W130" s="133" t="s">
        <v>373</v>
      </c>
      <c r="X130" s="133" t="s">
        <v>373</v>
      </c>
      <c r="Y130" s="134" t="s">
        <v>373</v>
      </c>
    </row>
    <row r="131" spans="1:25">
      <c r="A131" s="121"/>
      <c r="B131" s="121"/>
      <c r="C131" s="121"/>
      <c r="D131" s="121"/>
      <c r="E131" s="121"/>
      <c r="F131" s="121"/>
      <c r="G131" s="121"/>
      <c r="H131" s="121"/>
      <c r="I131" s="121"/>
      <c r="J131" s="121"/>
      <c r="K131" s="121"/>
      <c r="L131" s="121"/>
      <c r="M131" s="121"/>
      <c r="N131" s="121"/>
      <c r="O131" s="290" t="s">
        <v>370</v>
      </c>
      <c r="P131" s="290"/>
      <c r="Q131" s="290"/>
      <c r="R131" s="116" t="s">
        <v>273</v>
      </c>
      <c r="S131" s="133" t="s">
        <v>374</v>
      </c>
      <c r="T131" s="133" t="s">
        <v>374</v>
      </c>
      <c r="U131" s="133" t="s">
        <v>374</v>
      </c>
      <c r="V131" s="133" t="s">
        <v>374</v>
      </c>
      <c r="W131" s="133" t="s">
        <v>374</v>
      </c>
      <c r="X131" s="133" t="s">
        <v>374</v>
      </c>
      <c r="Y131" s="134" t="s">
        <v>374</v>
      </c>
    </row>
    <row r="132" spans="1:25">
      <c r="A132" s="121"/>
      <c r="B132" s="121"/>
      <c r="C132" s="121"/>
      <c r="D132" s="121"/>
      <c r="E132" s="121"/>
      <c r="F132" s="121"/>
      <c r="G132" s="121"/>
      <c r="H132" s="121"/>
      <c r="I132" s="121"/>
      <c r="J132" s="121"/>
      <c r="K132" s="121"/>
      <c r="L132" s="121"/>
      <c r="M132" s="121"/>
      <c r="N132" s="121"/>
      <c r="O132" s="290" t="s">
        <v>370</v>
      </c>
      <c r="P132" s="290"/>
      <c r="Q132" s="290"/>
      <c r="R132" s="116" t="s">
        <v>273</v>
      </c>
      <c r="S132" s="133" t="s">
        <v>375</v>
      </c>
      <c r="T132" s="133" t="s">
        <v>376</v>
      </c>
      <c r="U132" s="133" t="s">
        <v>376</v>
      </c>
      <c r="V132" s="133" t="s">
        <v>376</v>
      </c>
      <c r="W132" s="133" t="s">
        <v>376</v>
      </c>
      <c r="X132" s="133" t="s">
        <v>376</v>
      </c>
      <c r="Y132" s="134" t="s">
        <v>376</v>
      </c>
    </row>
    <row r="133" spans="1:25">
      <c r="A133" s="121"/>
      <c r="B133" s="121"/>
      <c r="C133" s="121"/>
      <c r="D133" s="121"/>
      <c r="E133" s="121"/>
      <c r="F133" s="121"/>
      <c r="G133" s="121"/>
      <c r="H133" s="121"/>
      <c r="I133" s="121"/>
      <c r="J133" s="121"/>
      <c r="K133" s="121"/>
      <c r="L133" s="121"/>
      <c r="M133" s="121"/>
      <c r="N133" s="121"/>
      <c r="O133" s="290" t="s">
        <v>370</v>
      </c>
      <c r="P133" s="290"/>
      <c r="Q133" s="290"/>
      <c r="R133" s="116" t="s">
        <v>273</v>
      </c>
      <c r="S133" s="133" t="s">
        <v>377</v>
      </c>
      <c r="T133" s="133" t="s">
        <v>376</v>
      </c>
      <c r="U133" s="133" t="s">
        <v>376</v>
      </c>
      <c r="V133" s="133" t="s">
        <v>376</v>
      </c>
      <c r="W133" s="133" t="s">
        <v>376</v>
      </c>
      <c r="X133" s="133" t="s">
        <v>376</v>
      </c>
      <c r="Y133" s="134" t="s">
        <v>376</v>
      </c>
    </row>
    <row r="134" spans="1:25">
      <c r="A134" s="121"/>
      <c r="B134" s="121"/>
      <c r="C134" s="121"/>
      <c r="D134" s="121"/>
      <c r="E134" s="121"/>
      <c r="F134" s="121"/>
      <c r="G134" s="121"/>
      <c r="H134" s="121"/>
      <c r="I134" s="121"/>
      <c r="J134" s="121"/>
      <c r="K134" s="121"/>
      <c r="L134" s="121"/>
      <c r="M134" s="121"/>
      <c r="N134" s="121"/>
      <c r="O134" s="290" t="s">
        <v>370</v>
      </c>
      <c r="P134" s="290"/>
      <c r="Q134" s="290"/>
      <c r="R134" s="116" t="s">
        <v>273</v>
      </c>
      <c r="S134" s="133" t="s">
        <v>419</v>
      </c>
      <c r="T134" s="133" t="s">
        <v>378</v>
      </c>
      <c r="U134" s="133" t="s">
        <v>378</v>
      </c>
      <c r="V134" s="133" t="s">
        <v>378</v>
      </c>
      <c r="W134" s="133" t="s">
        <v>378</v>
      </c>
      <c r="X134" s="133" t="s">
        <v>378</v>
      </c>
      <c r="Y134" s="134" t="s">
        <v>378</v>
      </c>
    </row>
    <row r="135" spans="1:25">
      <c r="A135" s="121"/>
      <c r="B135" s="121"/>
      <c r="C135" s="121"/>
      <c r="D135" s="121"/>
      <c r="E135" s="121"/>
      <c r="F135" s="121"/>
      <c r="G135" s="121"/>
      <c r="H135" s="121"/>
      <c r="I135" s="121"/>
      <c r="J135" s="121"/>
      <c r="K135" s="121"/>
      <c r="L135" s="121"/>
      <c r="M135" s="121"/>
      <c r="N135" s="121"/>
      <c r="O135" s="290" t="s">
        <v>370</v>
      </c>
      <c r="P135" s="290"/>
      <c r="Q135" s="290"/>
      <c r="R135" s="116" t="s">
        <v>273</v>
      </c>
      <c r="S135" s="133" t="s">
        <v>379</v>
      </c>
      <c r="T135" s="133" t="s">
        <v>378</v>
      </c>
      <c r="U135" s="133" t="s">
        <v>378</v>
      </c>
      <c r="V135" s="133" t="s">
        <v>378</v>
      </c>
      <c r="W135" s="133" t="s">
        <v>378</v>
      </c>
      <c r="X135" s="133" t="s">
        <v>378</v>
      </c>
      <c r="Y135" s="134" t="s">
        <v>378</v>
      </c>
    </row>
    <row r="136" spans="1:25">
      <c r="A136" s="121"/>
      <c r="B136" s="121"/>
      <c r="C136" s="121"/>
      <c r="D136" s="121"/>
      <c r="E136" s="121"/>
      <c r="F136" s="121"/>
      <c r="G136" s="121"/>
      <c r="H136" s="121"/>
      <c r="I136" s="121"/>
      <c r="J136" s="121"/>
      <c r="K136" s="121"/>
      <c r="L136" s="121"/>
      <c r="M136" s="121"/>
      <c r="N136" s="121"/>
      <c r="O136" s="290" t="s">
        <v>370</v>
      </c>
      <c r="P136" s="290"/>
      <c r="Q136" s="290"/>
      <c r="R136" s="116" t="s">
        <v>273</v>
      </c>
      <c r="S136" s="133" t="s">
        <v>380</v>
      </c>
      <c r="T136" s="133" t="s">
        <v>378</v>
      </c>
      <c r="U136" s="133" t="s">
        <v>378</v>
      </c>
      <c r="V136" s="133" t="s">
        <v>378</v>
      </c>
      <c r="W136" s="133" t="s">
        <v>378</v>
      </c>
      <c r="X136" s="133" t="s">
        <v>378</v>
      </c>
      <c r="Y136" s="134" t="s">
        <v>378</v>
      </c>
    </row>
    <row r="137" spans="1:25">
      <c r="A137" s="121"/>
      <c r="B137" s="121"/>
      <c r="C137" s="121"/>
      <c r="D137" s="121"/>
      <c r="E137" s="121"/>
      <c r="F137" s="121"/>
      <c r="G137" s="121"/>
      <c r="H137" s="121"/>
      <c r="I137" s="121"/>
      <c r="J137" s="121"/>
      <c r="K137" s="121"/>
      <c r="L137" s="121"/>
      <c r="M137" s="121"/>
      <c r="N137" s="121"/>
      <c r="O137" s="290" t="s">
        <v>370</v>
      </c>
      <c r="P137" s="290"/>
      <c r="Q137" s="290"/>
      <c r="R137" s="116" t="s">
        <v>246</v>
      </c>
      <c r="S137" s="133" t="s">
        <v>381</v>
      </c>
      <c r="T137" s="133" t="s">
        <v>381</v>
      </c>
      <c r="U137" s="133" t="s">
        <v>381</v>
      </c>
      <c r="V137" s="133" t="s">
        <v>381</v>
      </c>
      <c r="W137" s="133" t="s">
        <v>381</v>
      </c>
      <c r="X137" s="133" t="s">
        <v>381</v>
      </c>
      <c r="Y137" s="134" t="s">
        <v>381</v>
      </c>
    </row>
    <row r="138" spans="1:25">
      <c r="A138" s="121"/>
      <c r="B138" s="121"/>
      <c r="C138" s="121"/>
      <c r="D138" s="121"/>
      <c r="E138" s="121"/>
      <c r="F138" s="121"/>
      <c r="G138" s="121"/>
      <c r="H138" s="121"/>
      <c r="I138" s="121"/>
      <c r="J138" s="121"/>
      <c r="K138" s="121"/>
      <c r="L138" s="121"/>
      <c r="M138" s="121"/>
      <c r="N138" s="121"/>
      <c r="O138" s="290" t="s">
        <v>370</v>
      </c>
      <c r="P138" s="290"/>
      <c r="Q138" s="290"/>
      <c r="R138" s="116" t="s">
        <v>246</v>
      </c>
      <c r="S138" s="133" t="s">
        <v>382</v>
      </c>
      <c r="T138" s="133" t="s">
        <v>382</v>
      </c>
      <c r="U138" s="133" t="s">
        <v>382</v>
      </c>
      <c r="V138" s="133" t="s">
        <v>382</v>
      </c>
      <c r="W138" s="133" t="s">
        <v>382</v>
      </c>
      <c r="X138" s="133" t="s">
        <v>382</v>
      </c>
      <c r="Y138" s="134" t="s">
        <v>382</v>
      </c>
    </row>
    <row r="139" spans="1:25">
      <c r="A139" s="121"/>
      <c r="B139" s="121"/>
      <c r="C139" s="121"/>
      <c r="D139" s="121"/>
      <c r="E139" s="121"/>
      <c r="F139" s="121"/>
      <c r="G139" s="121"/>
      <c r="H139" s="121"/>
      <c r="I139" s="121"/>
      <c r="J139" s="121"/>
      <c r="K139" s="121"/>
      <c r="L139" s="121"/>
      <c r="M139" s="121"/>
      <c r="N139" s="121"/>
      <c r="O139" s="290" t="s">
        <v>370</v>
      </c>
      <c r="P139" s="290"/>
      <c r="Q139" s="290"/>
      <c r="R139" s="116" t="s">
        <v>246</v>
      </c>
      <c r="S139" s="133" t="s">
        <v>383</v>
      </c>
      <c r="T139" s="133" t="s">
        <v>383</v>
      </c>
      <c r="U139" s="133" t="s">
        <v>383</v>
      </c>
      <c r="V139" s="133" t="s">
        <v>383</v>
      </c>
      <c r="W139" s="133" t="s">
        <v>383</v>
      </c>
      <c r="X139" s="133" t="s">
        <v>383</v>
      </c>
      <c r="Y139" s="134" t="s">
        <v>383</v>
      </c>
    </row>
    <row r="140" spans="1:25">
      <c r="A140" s="121"/>
      <c r="B140" s="121"/>
      <c r="C140" s="121"/>
      <c r="D140" s="121"/>
      <c r="E140" s="121"/>
      <c r="F140" s="121"/>
      <c r="G140" s="121"/>
      <c r="H140" s="121"/>
      <c r="I140" s="121"/>
      <c r="J140" s="121"/>
      <c r="K140" s="121"/>
      <c r="L140" s="121"/>
      <c r="M140" s="121"/>
      <c r="N140" s="121"/>
      <c r="O140" s="290"/>
      <c r="P140" s="290"/>
      <c r="Q140" s="290"/>
      <c r="R140" s="116"/>
      <c r="S140" s="133"/>
      <c r="T140" s="133"/>
      <c r="U140" s="133"/>
      <c r="V140" s="133"/>
      <c r="W140" s="133"/>
      <c r="X140" s="133"/>
      <c r="Y140" s="134"/>
    </row>
    <row r="141" spans="1:25">
      <c r="A141" s="121"/>
      <c r="B141" s="121"/>
      <c r="C141" s="121"/>
      <c r="D141" s="121"/>
      <c r="E141" s="121"/>
      <c r="F141" s="121"/>
      <c r="G141" s="121"/>
      <c r="H141" s="121"/>
      <c r="I141" s="121"/>
      <c r="J141" s="121"/>
      <c r="K141" s="121"/>
      <c r="L141" s="121"/>
      <c r="M141" s="121"/>
      <c r="N141" s="121"/>
      <c r="O141" s="290" t="s">
        <v>384</v>
      </c>
      <c r="P141" s="290"/>
      <c r="Q141" s="290"/>
      <c r="R141" s="116" t="s">
        <v>273</v>
      </c>
      <c r="S141" s="133" t="s">
        <v>385</v>
      </c>
      <c r="T141" s="133" t="s">
        <v>385</v>
      </c>
      <c r="U141" s="133" t="s">
        <v>385</v>
      </c>
      <c r="V141" s="133" t="s">
        <v>385</v>
      </c>
      <c r="W141" s="133" t="s">
        <v>385</v>
      </c>
      <c r="X141" s="133" t="s">
        <v>385</v>
      </c>
      <c r="Y141" s="134" t="s">
        <v>385</v>
      </c>
    </row>
    <row r="142" spans="1:25">
      <c r="A142" s="121"/>
      <c r="B142" s="121"/>
      <c r="C142" s="121"/>
      <c r="D142" s="121"/>
      <c r="E142" s="121"/>
      <c r="F142" s="121"/>
      <c r="G142" s="121"/>
      <c r="H142" s="121"/>
      <c r="I142" s="121"/>
      <c r="J142" s="121"/>
      <c r="K142" s="121"/>
      <c r="L142" s="121"/>
      <c r="M142" s="121"/>
      <c r="N142" s="121"/>
      <c r="O142" s="290" t="s">
        <v>384</v>
      </c>
      <c r="P142" s="290"/>
      <c r="Q142" s="290"/>
      <c r="R142" s="116" t="s">
        <v>273</v>
      </c>
      <c r="S142" s="133" t="s">
        <v>386</v>
      </c>
      <c r="T142" s="133" t="s">
        <v>386</v>
      </c>
      <c r="U142" s="133" t="s">
        <v>386</v>
      </c>
      <c r="V142" s="133" t="s">
        <v>386</v>
      </c>
      <c r="W142" s="133" t="s">
        <v>386</v>
      </c>
      <c r="X142" s="133" t="s">
        <v>386</v>
      </c>
      <c r="Y142" s="134" t="s">
        <v>386</v>
      </c>
    </row>
    <row r="143" spans="1:25">
      <c r="A143" s="121"/>
      <c r="B143" s="121"/>
      <c r="C143" s="121"/>
      <c r="D143" s="121"/>
      <c r="E143" s="121"/>
      <c r="F143" s="121"/>
      <c r="G143" s="121"/>
      <c r="H143" s="121"/>
      <c r="I143" s="121"/>
      <c r="J143" s="121"/>
      <c r="K143" s="121"/>
      <c r="L143" s="121"/>
      <c r="M143" s="121"/>
      <c r="N143" s="121"/>
      <c r="O143" s="290" t="s">
        <v>384</v>
      </c>
      <c r="P143" s="290"/>
      <c r="Q143" s="290"/>
      <c r="R143" s="116" t="s">
        <v>273</v>
      </c>
      <c r="S143" s="133" t="s">
        <v>387</v>
      </c>
      <c r="T143" s="133" t="s">
        <v>387</v>
      </c>
      <c r="U143" s="133" t="s">
        <v>387</v>
      </c>
      <c r="V143" s="133" t="s">
        <v>387</v>
      </c>
      <c r="W143" s="133" t="s">
        <v>387</v>
      </c>
      <c r="X143" s="133" t="s">
        <v>387</v>
      </c>
      <c r="Y143" s="134" t="s">
        <v>387</v>
      </c>
    </row>
    <row r="144" spans="1:25">
      <c r="A144" s="121"/>
      <c r="B144" s="121"/>
      <c r="C144" s="121"/>
      <c r="D144" s="121"/>
      <c r="E144" s="121"/>
      <c r="F144" s="121"/>
      <c r="G144" s="121"/>
      <c r="H144" s="121"/>
      <c r="I144" s="121"/>
      <c r="J144" s="121"/>
      <c r="K144" s="121"/>
      <c r="L144" s="121"/>
      <c r="M144" s="121"/>
      <c r="N144" s="121"/>
      <c r="O144" s="290" t="s">
        <v>384</v>
      </c>
      <c r="P144" s="290"/>
      <c r="Q144" s="290"/>
      <c r="R144" s="116" t="s">
        <v>273</v>
      </c>
      <c r="S144" s="133" t="s">
        <v>388</v>
      </c>
      <c r="T144" s="133" t="s">
        <v>388</v>
      </c>
      <c r="U144" s="133" t="s">
        <v>388</v>
      </c>
      <c r="V144" s="133" t="s">
        <v>388</v>
      </c>
      <c r="W144" s="133" t="s">
        <v>388</v>
      </c>
      <c r="X144" s="133" t="s">
        <v>388</v>
      </c>
      <c r="Y144" s="134" t="s">
        <v>388</v>
      </c>
    </row>
    <row r="145" spans="1:25">
      <c r="A145" s="121"/>
      <c r="B145" s="121"/>
      <c r="C145" s="121"/>
      <c r="D145" s="121"/>
      <c r="E145" s="121"/>
      <c r="F145" s="121"/>
      <c r="G145" s="121"/>
      <c r="H145" s="121"/>
      <c r="I145" s="121"/>
      <c r="J145" s="121"/>
      <c r="K145" s="121"/>
      <c r="L145" s="121"/>
      <c r="M145" s="121"/>
      <c r="N145" s="121"/>
      <c r="O145" s="290" t="s">
        <v>384</v>
      </c>
      <c r="P145" s="290"/>
      <c r="Q145" s="290"/>
      <c r="R145" s="116" t="s">
        <v>246</v>
      </c>
      <c r="S145" s="133" t="s">
        <v>389</v>
      </c>
      <c r="T145" s="133" t="s">
        <v>389</v>
      </c>
      <c r="U145" s="133" t="s">
        <v>389</v>
      </c>
      <c r="V145" s="133" t="s">
        <v>389</v>
      </c>
      <c r="W145" s="133" t="s">
        <v>389</v>
      </c>
      <c r="X145" s="133" t="s">
        <v>389</v>
      </c>
      <c r="Y145" s="134" t="s">
        <v>389</v>
      </c>
    </row>
    <row r="146" spans="1:25">
      <c r="A146" s="121"/>
      <c r="B146" s="121"/>
      <c r="C146" s="121"/>
      <c r="D146" s="121"/>
      <c r="E146" s="121"/>
      <c r="F146" s="121"/>
      <c r="G146" s="121"/>
      <c r="H146" s="121"/>
      <c r="I146" s="121"/>
      <c r="J146" s="121"/>
      <c r="K146" s="121"/>
      <c r="L146" s="121"/>
      <c r="M146" s="121"/>
      <c r="N146" s="121"/>
      <c r="O146" s="290" t="s">
        <v>384</v>
      </c>
      <c r="P146" s="290"/>
      <c r="Q146" s="290"/>
      <c r="R146" s="116" t="s">
        <v>246</v>
      </c>
      <c r="S146" s="133" t="s">
        <v>390</v>
      </c>
      <c r="T146" s="133" t="s">
        <v>390</v>
      </c>
      <c r="U146" s="133" t="s">
        <v>390</v>
      </c>
      <c r="V146" s="133" t="s">
        <v>390</v>
      </c>
      <c r="W146" s="133" t="s">
        <v>390</v>
      </c>
      <c r="X146" s="133" t="s">
        <v>390</v>
      </c>
      <c r="Y146" s="134" t="s">
        <v>390</v>
      </c>
    </row>
    <row r="147" spans="1:25">
      <c r="A147" s="121"/>
      <c r="B147" s="121"/>
      <c r="C147" s="121"/>
      <c r="D147" s="121"/>
      <c r="E147" s="121"/>
      <c r="F147" s="121"/>
      <c r="G147" s="121"/>
      <c r="H147" s="121"/>
      <c r="I147" s="121"/>
      <c r="J147" s="121"/>
      <c r="K147" s="121"/>
      <c r="L147" s="121"/>
      <c r="M147" s="121"/>
      <c r="N147" s="121"/>
      <c r="O147" s="290" t="s">
        <v>384</v>
      </c>
      <c r="P147" s="290"/>
      <c r="Q147" s="290"/>
      <c r="R147" s="116" t="s">
        <v>246</v>
      </c>
      <c r="S147" s="133" t="s">
        <v>420</v>
      </c>
      <c r="T147" s="133" t="s">
        <v>391</v>
      </c>
      <c r="U147" s="133" t="s">
        <v>391</v>
      </c>
      <c r="V147" s="133" t="s">
        <v>391</v>
      </c>
      <c r="W147" s="133" t="s">
        <v>391</v>
      </c>
      <c r="X147" s="133" t="s">
        <v>391</v>
      </c>
      <c r="Y147" s="134" t="s">
        <v>391</v>
      </c>
    </row>
    <row r="148" spans="1:25">
      <c r="A148" s="121"/>
      <c r="B148" s="121"/>
      <c r="C148" s="121"/>
      <c r="D148" s="121"/>
      <c r="E148" s="121"/>
      <c r="F148" s="121"/>
      <c r="G148" s="121"/>
      <c r="H148" s="121"/>
      <c r="I148" s="121"/>
      <c r="J148" s="121"/>
      <c r="K148" s="121"/>
      <c r="L148" s="121"/>
      <c r="M148" s="121"/>
      <c r="N148" s="121"/>
      <c r="O148" s="290" t="s">
        <v>384</v>
      </c>
      <c r="P148" s="290"/>
      <c r="Q148" s="290"/>
      <c r="R148" s="116" t="s">
        <v>246</v>
      </c>
      <c r="S148" s="133" t="s">
        <v>392</v>
      </c>
      <c r="T148" s="133" t="s">
        <v>392</v>
      </c>
      <c r="U148" s="133" t="s">
        <v>392</v>
      </c>
      <c r="V148" s="133" t="s">
        <v>392</v>
      </c>
      <c r="W148" s="133" t="s">
        <v>392</v>
      </c>
      <c r="X148" s="133" t="s">
        <v>392</v>
      </c>
      <c r="Y148" s="134" t="s">
        <v>392</v>
      </c>
    </row>
    <row r="149" spans="1:25">
      <c r="A149" s="121"/>
      <c r="B149" s="121"/>
      <c r="C149" s="121"/>
      <c r="D149" s="121"/>
      <c r="E149" s="121"/>
      <c r="F149" s="121"/>
      <c r="G149" s="121"/>
      <c r="H149" s="121"/>
      <c r="I149" s="121"/>
      <c r="J149" s="121"/>
      <c r="K149" s="121"/>
      <c r="L149" s="121"/>
      <c r="M149" s="121"/>
      <c r="N149" s="121"/>
      <c r="O149" s="290" t="s">
        <v>384</v>
      </c>
      <c r="P149" s="290"/>
      <c r="Q149" s="290"/>
      <c r="R149" s="116" t="s">
        <v>246</v>
      </c>
      <c r="S149" s="133" t="s">
        <v>393</v>
      </c>
      <c r="T149" s="133" t="s">
        <v>393</v>
      </c>
      <c r="U149" s="133" t="s">
        <v>393</v>
      </c>
      <c r="V149" s="133" t="s">
        <v>393</v>
      </c>
      <c r="W149" s="133" t="s">
        <v>393</v>
      </c>
      <c r="X149" s="133" t="s">
        <v>393</v>
      </c>
      <c r="Y149" s="134" t="s">
        <v>393</v>
      </c>
    </row>
    <row r="150" spans="1:25">
      <c r="A150" s="121"/>
      <c r="B150" s="121"/>
      <c r="C150" s="121"/>
      <c r="D150" s="121"/>
      <c r="E150" s="121"/>
      <c r="F150" s="121"/>
      <c r="G150" s="121"/>
      <c r="H150" s="121"/>
      <c r="I150" s="121"/>
      <c r="J150" s="121"/>
      <c r="K150" s="121"/>
      <c r="L150" s="121"/>
      <c r="M150" s="121"/>
      <c r="N150" s="121"/>
      <c r="O150" s="290" t="s">
        <v>384</v>
      </c>
      <c r="P150" s="290"/>
      <c r="Q150" s="290"/>
      <c r="R150" s="116" t="s">
        <v>246</v>
      </c>
      <c r="S150" s="133" t="s">
        <v>394</v>
      </c>
      <c r="T150" s="133" t="s">
        <v>394</v>
      </c>
      <c r="U150" s="133" t="s">
        <v>394</v>
      </c>
      <c r="V150" s="133" t="s">
        <v>394</v>
      </c>
      <c r="W150" s="133" t="s">
        <v>394</v>
      </c>
      <c r="X150" s="133" t="s">
        <v>394</v>
      </c>
      <c r="Y150" s="134" t="s">
        <v>394</v>
      </c>
    </row>
    <row r="151" spans="1:25">
      <c r="O151" s="290"/>
      <c r="P151" s="290"/>
      <c r="Q151" s="290"/>
      <c r="R151" s="107"/>
      <c r="S151" s="133"/>
      <c r="T151" s="133" t="s">
        <v>394</v>
      </c>
      <c r="U151" s="133" t="s">
        <v>394</v>
      </c>
      <c r="V151" s="133" t="s">
        <v>394</v>
      </c>
      <c r="W151" s="133" t="s">
        <v>394</v>
      </c>
      <c r="X151" s="133" t="s">
        <v>394</v>
      </c>
      <c r="Y151" s="289" t="s">
        <v>394</v>
      </c>
    </row>
    <row r="152" spans="1:25">
      <c r="O152" s="290"/>
      <c r="P152" s="290"/>
      <c r="Q152" s="290"/>
      <c r="R152" s="107"/>
      <c r="S152" s="133"/>
      <c r="T152" s="133"/>
      <c r="U152" s="133"/>
      <c r="V152" s="133"/>
      <c r="W152" s="133"/>
      <c r="X152" s="133"/>
      <c r="Y152" s="289"/>
    </row>
  </sheetData>
  <mergeCells count="296">
    <mergeCell ref="O152:Q152"/>
    <mergeCell ref="S152:Y152"/>
    <mergeCell ref="O149:Q149"/>
    <mergeCell ref="S149:Y149"/>
    <mergeCell ref="O150:Q150"/>
    <mergeCell ref="S150:Y150"/>
    <mergeCell ref="O151:Q151"/>
    <mergeCell ref="S151:Y151"/>
    <mergeCell ref="O146:Q146"/>
    <mergeCell ref="S146:Y146"/>
    <mergeCell ref="O147:Q147"/>
    <mergeCell ref="S147:Y147"/>
    <mergeCell ref="O148:Q148"/>
    <mergeCell ref="S148:Y148"/>
    <mergeCell ref="O143:Q143"/>
    <mergeCell ref="S143:Y143"/>
    <mergeCell ref="O144:Q144"/>
    <mergeCell ref="S144:Y144"/>
    <mergeCell ref="O145:Q145"/>
    <mergeCell ref="S145:Y145"/>
    <mergeCell ref="O140:Q140"/>
    <mergeCell ref="S140:Y140"/>
    <mergeCell ref="O141:Q141"/>
    <mergeCell ref="S141:Y141"/>
    <mergeCell ref="O142:Q142"/>
    <mergeCell ref="S142:Y142"/>
    <mergeCell ref="O137:Q137"/>
    <mergeCell ref="S137:Y137"/>
    <mergeCell ref="O138:Q138"/>
    <mergeCell ref="S138:Y138"/>
    <mergeCell ref="O139:Q139"/>
    <mergeCell ref="S139:Y139"/>
    <mergeCell ref="O134:Q134"/>
    <mergeCell ref="S134:Y134"/>
    <mergeCell ref="O135:Q135"/>
    <mergeCell ref="S135:Y135"/>
    <mergeCell ref="O136:Q136"/>
    <mergeCell ref="S136:Y136"/>
    <mergeCell ref="O127:Q127"/>
    <mergeCell ref="S127:Y127"/>
    <mergeCell ref="O131:Q131"/>
    <mergeCell ref="S131:Y131"/>
    <mergeCell ref="O132:Q132"/>
    <mergeCell ref="S132:Y132"/>
    <mergeCell ref="O133:Q133"/>
    <mergeCell ref="S133:Y133"/>
    <mergeCell ref="O128:Q128"/>
    <mergeCell ref="S128:Y128"/>
    <mergeCell ref="O129:Q129"/>
    <mergeCell ref="S129:Y129"/>
    <mergeCell ref="O130:Q130"/>
    <mergeCell ref="S130:Y130"/>
    <mergeCell ref="O124:Q124"/>
    <mergeCell ref="S124:Y124"/>
    <mergeCell ref="O125:Q125"/>
    <mergeCell ref="S125:Y125"/>
    <mergeCell ref="O126:Q126"/>
    <mergeCell ref="S126:Y126"/>
    <mergeCell ref="O122:Q122"/>
    <mergeCell ref="S122:Y122"/>
    <mergeCell ref="O123:Q123"/>
    <mergeCell ref="S123:Y123"/>
    <mergeCell ref="O119:Q119"/>
    <mergeCell ref="S119:Y119"/>
    <mergeCell ref="O120:Q120"/>
    <mergeCell ref="S120:Y120"/>
    <mergeCell ref="O121:Q121"/>
    <mergeCell ref="S121:Y121"/>
    <mergeCell ref="O116:Q116"/>
    <mergeCell ref="S116:Y116"/>
    <mergeCell ref="O117:Q117"/>
    <mergeCell ref="S117:Y117"/>
    <mergeCell ref="O118:Q118"/>
    <mergeCell ref="S118:Y118"/>
    <mergeCell ref="O113:Q113"/>
    <mergeCell ref="S113:Y113"/>
    <mergeCell ref="O114:Q114"/>
    <mergeCell ref="S114:Y114"/>
    <mergeCell ref="O115:Q115"/>
    <mergeCell ref="S115:Y115"/>
    <mergeCell ref="O110:Q110"/>
    <mergeCell ref="S110:Y110"/>
    <mergeCell ref="O111:Q111"/>
    <mergeCell ref="S111:Y111"/>
    <mergeCell ref="O112:Q112"/>
    <mergeCell ref="S112:Y112"/>
    <mergeCell ref="O107:Q107"/>
    <mergeCell ref="S107:Y107"/>
    <mergeCell ref="O108:Q108"/>
    <mergeCell ref="S108:Y108"/>
    <mergeCell ref="O109:Q109"/>
    <mergeCell ref="S109:Y109"/>
    <mergeCell ref="O101:Q101"/>
    <mergeCell ref="S101:Y101"/>
    <mergeCell ref="O105:Q105"/>
    <mergeCell ref="S105:Y105"/>
    <mergeCell ref="O106:Q106"/>
    <mergeCell ref="S106:Y106"/>
    <mergeCell ref="O104:Q104"/>
    <mergeCell ref="S104:Y104"/>
    <mergeCell ref="O103:Q103"/>
    <mergeCell ref="S103:Y103"/>
    <mergeCell ref="O102:Q102"/>
    <mergeCell ref="S102:Y102"/>
    <mergeCell ref="O98:Q98"/>
    <mergeCell ref="S98:Y98"/>
    <mergeCell ref="O99:Q99"/>
    <mergeCell ref="S99:Y99"/>
    <mergeCell ref="O100:Q100"/>
    <mergeCell ref="S100:Y100"/>
    <mergeCell ref="O95:Q95"/>
    <mergeCell ref="S95:Y95"/>
    <mergeCell ref="O96:Q96"/>
    <mergeCell ref="S96:Y96"/>
    <mergeCell ref="O97:Q97"/>
    <mergeCell ref="S97:Y97"/>
    <mergeCell ref="O92:Q92"/>
    <mergeCell ref="S92:Y92"/>
    <mergeCell ref="O93:Q93"/>
    <mergeCell ref="S93:Y93"/>
    <mergeCell ref="O94:Q94"/>
    <mergeCell ref="S94:Y94"/>
    <mergeCell ref="O89:Q89"/>
    <mergeCell ref="S89:Y89"/>
    <mergeCell ref="O90:Q90"/>
    <mergeCell ref="S90:Y90"/>
    <mergeCell ref="O91:Q91"/>
    <mergeCell ref="S91:Y91"/>
    <mergeCell ref="O86:Q86"/>
    <mergeCell ref="S86:Y86"/>
    <mergeCell ref="O87:Q87"/>
    <mergeCell ref="S87:Y87"/>
    <mergeCell ref="O88:Q88"/>
    <mergeCell ref="S88:Y88"/>
    <mergeCell ref="O83:Q83"/>
    <mergeCell ref="S83:Y83"/>
    <mergeCell ref="O84:Q84"/>
    <mergeCell ref="S84:Y84"/>
    <mergeCell ref="O85:Q85"/>
    <mergeCell ref="S85:Y85"/>
    <mergeCell ref="O80:Q80"/>
    <mergeCell ref="S80:Y80"/>
    <mergeCell ref="O81:Q81"/>
    <mergeCell ref="S81:Y81"/>
    <mergeCell ref="O82:Q82"/>
    <mergeCell ref="S82:Y82"/>
    <mergeCell ref="O77:Q77"/>
    <mergeCell ref="S77:Y77"/>
    <mergeCell ref="O78:Q78"/>
    <mergeCell ref="S78:Y78"/>
    <mergeCell ref="O79:Q79"/>
    <mergeCell ref="S79:Y79"/>
    <mergeCell ref="O74:Q74"/>
    <mergeCell ref="S74:Y74"/>
    <mergeCell ref="O75:Q75"/>
    <mergeCell ref="S75:Y75"/>
    <mergeCell ref="O76:Q76"/>
    <mergeCell ref="S76:Y76"/>
    <mergeCell ref="O71:Q71"/>
    <mergeCell ref="S71:Y71"/>
    <mergeCell ref="O72:Q72"/>
    <mergeCell ref="S72:Y72"/>
    <mergeCell ref="O73:Q73"/>
    <mergeCell ref="S73:Y73"/>
    <mergeCell ref="O68:Q68"/>
    <mergeCell ref="S68:Y68"/>
    <mergeCell ref="O69:Q69"/>
    <mergeCell ref="S69:Y69"/>
    <mergeCell ref="O70:Q70"/>
    <mergeCell ref="S70:Y70"/>
    <mergeCell ref="O65:Q65"/>
    <mergeCell ref="S65:Y65"/>
    <mergeCell ref="O66:Q66"/>
    <mergeCell ref="S66:Y66"/>
    <mergeCell ref="O67:Q67"/>
    <mergeCell ref="S67:Y67"/>
    <mergeCell ref="O62:Q62"/>
    <mergeCell ref="S62:Y62"/>
    <mergeCell ref="O63:Q63"/>
    <mergeCell ref="S63:Y63"/>
    <mergeCell ref="O64:Q64"/>
    <mergeCell ref="S64:Y64"/>
    <mergeCell ref="O59:Q59"/>
    <mergeCell ref="S59:Y59"/>
    <mergeCell ref="O60:Q60"/>
    <mergeCell ref="S60:Y60"/>
    <mergeCell ref="O61:Q61"/>
    <mergeCell ref="S61:Y61"/>
    <mergeCell ref="O56:Q56"/>
    <mergeCell ref="S56:Y56"/>
    <mergeCell ref="O57:Q57"/>
    <mergeCell ref="S57:Y57"/>
    <mergeCell ref="O58:Q58"/>
    <mergeCell ref="S58:Y58"/>
    <mergeCell ref="O53:Q53"/>
    <mergeCell ref="S53:Y53"/>
    <mergeCell ref="O54:Q54"/>
    <mergeCell ref="S54:Y54"/>
    <mergeCell ref="O55:Q55"/>
    <mergeCell ref="S55:Y55"/>
    <mergeCell ref="O50:Q50"/>
    <mergeCell ref="S50:Y50"/>
    <mergeCell ref="O51:Q51"/>
    <mergeCell ref="S51:Y51"/>
    <mergeCell ref="O52:Q52"/>
    <mergeCell ref="S52:Y52"/>
    <mergeCell ref="O47:Q47"/>
    <mergeCell ref="S47:Y47"/>
    <mergeCell ref="O48:Q48"/>
    <mergeCell ref="S48:Y48"/>
    <mergeCell ref="O49:Q49"/>
    <mergeCell ref="S49:Y49"/>
    <mergeCell ref="O44:Q44"/>
    <mergeCell ref="S44:Y44"/>
    <mergeCell ref="O45:Q45"/>
    <mergeCell ref="S45:Y45"/>
    <mergeCell ref="O46:Q46"/>
    <mergeCell ref="S46:Y46"/>
    <mergeCell ref="O41:Q41"/>
    <mergeCell ref="S41:Y41"/>
    <mergeCell ref="O42:Q42"/>
    <mergeCell ref="S42:Y42"/>
    <mergeCell ref="O43:Q43"/>
    <mergeCell ref="S43:Y43"/>
    <mergeCell ref="O38:Q38"/>
    <mergeCell ref="S38:Y38"/>
    <mergeCell ref="O39:Q39"/>
    <mergeCell ref="S39:Y39"/>
    <mergeCell ref="O40:Q40"/>
    <mergeCell ref="S40:Y40"/>
    <mergeCell ref="O35:Q35"/>
    <mergeCell ref="S35:Y35"/>
    <mergeCell ref="O36:Q36"/>
    <mergeCell ref="S36:Y36"/>
    <mergeCell ref="O37:Q37"/>
    <mergeCell ref="S37:Y37"/>
    <mergeCell ref="O32:Q32"/>
    <mergeCell ref="S32:Y32"/>
    <mergeCell ref="O33:Q33"/>
    <mergeCell ref="S33:Y33"/>
    <mergeCell ref="O34:Q34"/>
    <mergeCell ref="S34:Y34"/>
    <mergeCell ref="O29:Q29"/>
    <mergeCell ref="S29:Y29"/>
    <mergeCell ref="O30:Q30"/>
    <mergeCell ref="S30:Y30"/>
    <mergeCell ref="O31:Q31"/>
    <mergeCell ref="S31:Y31"/>
    <mergeCell ref="O26:Q26"/>
    <mergeCell ref="S26:Y26"/>
    <mergeCell ref="O27:Q27"/>
    <mergeCell ref="S27:Y27"/>
    <mergeCell ref="O28:Q28"/>
    <mergeCell ref="S28:Y28"/>
    <mergeCell ref="O23:Q23"/>
    <mergeCell ref="S23:Y23"/>
    <mergeCell ref="O24:Q24"/>
    <mergeCell ref="S24:Y24"/>
    <mergeCell ref="O25:Q25"/>
    <mergeCell ref="S25:Y25"/>
    <mergeCell ref="O20:Q20"/>
    <mergeCell ref="S20:Y20"/>
    <mergeCell ref="O21:Q21"/>
    <mergeCell ref="S21:Y21"/>
    <mergeCell ref="O22:Q22"/>
    <mergeCell ref="S22:Y22"/>
    <mergeCell ref="O17:Q17"/>
    <mergeCell ref="S17:Y17"/>
    <mergeCell ref="O18:Q18"/>
    <mergeCell ref="S18:Y18"/>
    <mergeCell ref="O19:Q19"/>
    <mergeCell ref="S19:Y19"/>
    <mergeCell ref="O14:Q14"/>
    <mergeCell ref="S14:Y14"/>
    <mergeCell ref="O15:Q15"/>
    <mergeCell ref="S15:Y15"/>
    <mergeCell ref="O16:Q16"/>
    <mergeCell ref="S16:Y16"/>
    <mergeCell ref="O11:Q11"/>
    <mergeCell ref="S11:Y11"/>
    <mergeCell ref="O12:Q12"/>
    <mergeCell ref="S12:Y12"/>
    <mergeCell ref="O13:Q13"/>
    <mergeCell ref="S13:Y13"/>
    <mergeCell ref="O8:Q8"/>
    <mergeCell ref="S8:Y8"/>
    <mergeCell ref="O9:Q9"/>
    <mergeCell ref="S9:Y9"/>
    <mergeCell ref="O10:Q10"/>
    <mergeCell ref="S10:Y10"/>
    <mergeCell ref="O5:Q5"/>
    <mergeCell ref="S5:Y5"/>
    <mergeCell ref="O6:Q6"/>
    <mergeCell ref="S6:Y6"/>
    <mergeCell ref="O7:Q7"/>
    <mergeCell ref="S7:Y7"/>
  </mergeCells>
  <phoneticPr fontId="1"/>
  <pageMargins left="0.7" right="0.7" top="0.75" bottom="0.75" header="0.3" footer="0.3"/>
  <pageSetup paperSize="9" scale="94" orientation="portrait" r:id="rId1"/>
  <colBreaks count="1" manualBreakCount="1">
    <brk id="11" max="151"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R06_メンター方式指導計画（様式１-３）</vt:lpstr>
      <vt:lpstr>R06_メンター方式指導報告（様式２-３） </vt:lpstr>
      <vt:lpstr>指導項目</vt:lpstr>
      <vt:lpstr>'R06_メンター方式指導計画（様式１-３）'!Print_Area</vt:lpstr>
      <vt:lpstr>'R06_メンター方式指導報告（様式２-３）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拠点校方式計画書・報告書</dc:title>
  <dc:creator>福島県教育センター</dc:creator>
  <cp:lastModifiedBy>inokoshi.toshihiro</cp:lastModifiedBy>
  <cp:lastPrinted>2024-01-22T08:02:25Z</cp:lastPrinted>
  <dcterms:created xsi:type="dcterms:W3CDTF">2005-05-23T02:41:03Z</dcterms:created>
  <dcterms:modified xsi:type="dcterms:W3CDTF">2024-03-08T00:03:04Z</dcterms:modified>
</cp:coreProperties>
</file>